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E:\Desktop\Реш. СОБР (БАБ)\"/>
    </mc:Choice>
  </mc:AlternateContent>
  <bookViews>
    <workbookView xWindow="0" yWindow="0" windowWidth="28440" windowHeight="12225"/>
  </bookViews>
  <sheets>
    <sheet name="1-й год" sheetId="1" r:id="rId1"/>
  </sheets>
  <definedNames>
    <definedName name="_xlnm.Print_Titles" localSheetId="0">'1-й год'!$11:$11</definedName>
    <definedName name="_xlnm.Print_Area" localSheetId="0">'1-й год'!$A$1:$H$65</definedName>
  </definedNames>
  <calcPr calcId="152511"/>
</workbook>
</file>

<file path=xl/calcChain.xml><?xml version="1.0" encoding="utf-8"?>
<calcChain xmlns="http://schemas.openxmlformats.org/spreadsheetml/2006/main">
  <c r="F16" i="1" l="1"/>
  <c r="F27" i="1" l="1"/>
  <c r="G40" i="1" l="1"/>
  <c r="H40" i="1"/>
  <c r="F40" i="1"/>
  <c r="F32" i="1"/>
  <c r="G32" i="1"/>
  <c r="H32" i="1"/>
  <c r="H59" i="1" l="1"/>
  <c r="F47" i="1" l="1"/>
  <c r="F44" i="1" l="1"/>
  <c r="F21" i="1" l="1"/>
  <c r="G59" i="1" l="1"/>
  <c r="H55" i="1" l="1"/>
  <c r="G55" i="1"/>
  <c r="H60" i="1" l="1"/>
  <c r="G60" i="1"/>
  <c r="F60" i="1"/>
  <c r="H58" i="1"/>
  <c r="G58" i="1"/>
  <c r="F58" i="1"/>
  <c r="H57" i="1"/>
  <c r="G57" i="1"/>
  <c r="F57" i="1"/>
  <c r="H52" i="1" l="1"/>
  <c r="H45" i="1"/>
  <c r="H44" i="1"/>
  <c r="H39" i="1"/>
  <c r="H38" i="1"/>
  <c r="H36" i="1"/>
  <c r="H35" i="1" s="1"/>
  <c r="H33" i="1"/>
  <c r="H29" i="1"/>
  <c r="H28" i="1" s="1"/>
  <c r="H26" i="1"/>
  <c r="H23" i="1"/>
  <c r="H21" i="1"/>
  <c r="H17" i="1"/>
  <c r="H18" i="1"/>
  <c r="H15" i="1"/>
  <c r="H14" i="1" s="1"/>
  <c r="G52" i="1"/>
  <c r="G45" i="1"/>
  <c r="G44" i="1"/>
  <c r="G39" i="1"/>
  <c r="G38" i="1"/>
  <c r="G36" i="1"/>
  <c r="G35" i="1" s="1"/>
  <c r="G33" i="1"/>
  <c r="G29" i="1"/>
  <c r="G28" i="1" s="1"/>
  <c r="G26" i="1"/>
  <c r="G21" i="1"/>
  <c r="G18" i="1"/>
  <c r="G17" i="1"/>
  <c r="G15" i="1"/>
  <c r="G14" i="1" s="1"/>
  <c r="F55" i="1"/>
  <c r="F52" i="1" s="1"/>
  <c r="F43" i="1" s="1"/>
  <c r="F39" i="1"/>
  <c r="F38" i="1"/>
  <c r="F36" i="1"/>
  <c r="F35" i="1" s="1"/>
  <c r="F33" i="1"/>
  <c r="F29" i="1"/>
  <c r="F28" i="1" s="1"/>
  <c r="F26" i="1"/>
  <c r="F23" i="1" s="1"/>
  <c r="F17" i="1"/>
  <c r="F15" i="1"/>
  <c r="F14" i="1" s="1"/>
  <c r="H31" i="1" l="1"/>
  <c r="G31" i="1"/>
  <c r="H20" i="1"/>
  <c r="G23" i="1"/>
  <c r="G20" i="1" s="1"/>
  <c r="F31" i="1"/>
  <c r="F20" i="1"/>
  <c r="H43" i="1"/>
  <c r="H42" i="1" s="1"/>
  <c r="F42" i="1"/>
  <c r="G43" i="1"/>
  <c r="G42" i="1" s="1"/>
  <c r="F18" i="1"/>
  <c r="H13" i="1" l="1"/>
  <c r="H62" i="1" s="1"/>
  <c r="G13" i="1"/>
  <c r="G62" i="1" s="1"/>
  <c r="F13" i="1"/>
  <c r="F62" i="1" s="1"/>
</calcChain>
</file>

<file path=xl/sharedStrings.xml><?xml version="1.0" encoding="utf-8"?>
<sst xmlns="http://schemas.openxmlformats.org/spreadsheetml/2006/main" count="161" uniqueCount="140">
  <si>
    <t>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</si>
  <si>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</si>
  <si>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</si>
  <si>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</si>
  <si>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</si>
  <si>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</si>
  <si>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</si>
  <si>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</si>
  <si>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</si>
  <si>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</si>
  <si>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</si>
  <si>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</si>
  <si>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</si>
  <si>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</si>
  <si>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</si>
  <si>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</si>
  <si>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</si>
  <si>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</si>
  <si>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</si>
  <si>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</si>
  <si>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</si>
  <si>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</si>
  <si>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</si>
  <si>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1 08 00000 00 0000 000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</si>
  <si>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</si>
  <si>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</si>
  <si>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</si>
  <si>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</si>
  <si>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</si>
  <si>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</si>
  <si>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</si>
  <si>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</si>
  <si>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</si>
  <si>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</si>
  <si>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</si>
  <si>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1 16 00000 00 0000 000</t>
  </si>
  <si>
    <t>ШТРАФЫ, САНКЦИИ, ВОЗМЕЩЕНИЕ УЩЕРБА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</si>
  <si>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</si>
  <si>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</si>
  <si>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</si>
  <si>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</si>
  <si>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</si>
  <si>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</si>
  <si>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</si>
  <si>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</si>
  <si>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муниципальных районов на выравнивание бюджетной обеспеченности</t>
  </si>
  <si>
    <t>Субвенции бюджетам на оплату жилищно-коммунальных услуг отдельным категориям граждан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</si>
  <si>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</si>
  <si>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</si>
  <si>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</si>
  <si>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</si>
  <si>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</si>
  <si>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</si>
  <si>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Субвенции бюджетам муниципальных районов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</si>
  <si>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Иные межбюджетные трансферты</t>
  </si>
  <si>
    <t>Приложение №1</t>
  </si>
  <si>
    <t>Государственная пошлина за совершение нотариальных действий (за  исключением  действий, совершаемых консульскими учреждениями  Российской Федерации)</t>
  </si>
  <si>
    <t>1 08 04000 01 0000 110</t>
  </si>
  <si>
    <t>Государственная     пошлина     за   совершение нотариальных действий должностными лицами органов местного   самоуправления,   уполномоченными    в соответствии с законодательными актами Российской Федерации на совершение нотариальных действий</t>
  </si>
  <si>
    <t>1 08 04020 01 0000 110</t>
  </si>
  <si>
    <t>НАЛОГИ НА ИМУЩЕСТВО</t>
  </si>
  <si>
    <t>Налог на имущество физических лиц</t>
  </si>
  <si>
    <t>1 06 00000 00 0000 000</t>
  </si>
  <si>
    <t>1 06 01000 00 0000110</t>
  </si>
  <si>
    <t>1 06 01030 10 0000110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</si>
  <si>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</si>
  <si>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</si>
  <si>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</si>
  <si>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</si>
  <si>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</si>
  <si>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1 06 06000 00 0000 000</t>
  </si>
  <si>
    <t>1 06 06030 00 0000 110</t>
  </si>
  <si>
    <t>1 06 06033 10 0000 110</t>
  </si>
  <si>
    <t>1 06 06040 00 0000 110</t>
  </si>
  <si>
    <t>1 06 06043 10 0000 110</t>
  </si>
  <si>
    <t>Доходы, получаемые  в  виде  арендной  либо  иной платы  за  передачу  в   возмездное   пользование государственного и муниципального  имущества  (за исключением имущества  автономных  учреждений,  а также имущества государственных  и  муниципальных                              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</si>
  <si>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</si>
  <si>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1 11 05030 00 0000 120</t>
  </si>
  <si>
    <t>1 11 05035 10 0000 120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</si>
  <si>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</si>
  <si>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</si>
  <si>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бюджетной системы Российской Федерации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</si>
  <si>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</si>
  <si>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</si>
  <si>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ВСЕГО</t>
  </si>
  <si>
    <t xml:space="preserve">Наименование </t>
  </si>
  <si>
    <t>2 02 10000 00 0000 150</t>
  </si>
  <si>
    <t>2 02 30000 00 0000 150</t>
  </si>
  <si>
    <t>2 02 30024 00 0000 150</t>
  </si>
  <si>
    <t>2 02 30024 10 0000 150</t>
  </si>
  <si>
    <t>2 02 35118 00 0000 150</t>
  </si>
  <si>
    <t>2 02 35118 10 0000 150</t>
  </si>
  <si>
    <t>2 02 40000 00 0000 150</t>
  </si>
  <si>
    <t>2 02 40014 00 0000 150</t>
  </si>
  <si>
    <t>2 02 40014 10 0000 150</t>
  </si>
  <si>
    <t>1 11 07000 00 0000 120</t>
  </si>
  <si>
    <t>Платежи от государственных и муниципальных унитарных предприятий</t>
  </si>
  <si>
    <t xml:space="preserve"> 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</si>
  <si>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</si>
  <si>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 1 11 07015 10 0000 120</t>
  </si>
  <si>
    <t>1 16 07000 00 0000 140</t>
  </si>
  <si>
    <t>2024 год</t>
  </si>
  <si>
    <t>Начальник службы экономики и финансов</t>
  </si>
  <si>
    <t>2 02 49999 00 0000 150</t>
  </si>
  <si>
    <t>Прочие межбюджетные трансферты, передаваемые бюджетам</t>
  </si>
  <si>
    <t>2 02 49999 10 0000 150</t>
  </si>
  <si>
    <t>Прочие межбюджетные трансферты, передаваемые бюджетам сельских поселений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</si>
  <si>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</si>
  <si>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 поселениями</t>
  </si>
  <si>
    <t>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</si>
  <si>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</si>
  <si>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</si>
  <si>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</si>
  <si>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</si>
  <si>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2025 год</t>
  </si>
  <si>
    <t>Из проектам Обл. Бюджета</t>
  </si>
  <si>
    <t>Приложение переданные поселениям р-н б-т</t>
  </si>
  <si>
    <t>Приложение субсидии р-н б-т</t>
  </si>
  <si>
    <t>Собственные доходы уточнить с отделом доходов</t>
  </si>
  <si>
    <t>Объем поступлений  доходов бюджета Красюковского сельского поселения на 2024 год и плановый период 2025-2026 годов</t>
  </si>
  <si>
    <t>2026 год</t>
  </si>
  <si>
    <t>2 02 15002 00 0000 150</t>
  </si>
  <si>
    <t>Дотации бюджетам на поддержку мер по обеспечению сбалансированности бюджетов</t>
  </si>
  <si>
    <t>2 02 15002 10 0000 150</t>
  </si>
  <si>
    <t>Дотации бюджетам сельских поселений на поддержку мер по обеспечению сбалансированности бюджетов</t>
  </si>
  <si>
    <t>2 02 00000 00 0000 150</t>
  </si>
  <si>
    <t>Субсидии бюджетам  бюджетной системы Российской Федерации</t>
  </si>
  <si>
    <t>2 02 25519 00 0000 150</t>
  </si>
  <si>
    <t>Субсидии бюджетам  на поддержку отрасли культуры</t>
  </si>
  <si>
    <t>2 02 25519 10 0000 150</t>
  </si>
  <si>
    <t>Субсидии бюджетам сельских поселений на поддержку отрасли культуры</t>
  </si>
  <si>
    <t>Налог на имущество физических лиц,взимаемый по ставкам, применяемым к объектам налогообложения, расположенным в границах сельских  сельских поселений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</si>
  <si>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</si>
  <si>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1 16 07090 00 0000 140</t>
  </si>
  <si>
    <t>2 02 15001 10 0000 150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</si>
  <si>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</si>
  <si>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2 02 15001 00 0000 150</t>
  </si>
  <si>
    <t xml:space="preserve">Дотации на выравнивание бюджетной обеспеченности </t>
  </si>
  <si>
    <t>Ф.Р. Булгакова</t>
  </si>
  <si>
    <t>к решению Собрания депутатов Красюковского сельского поселения " О внесении изменений и дополнений в  Решение Собрания Депутатов Красюковского сельского поселения №  63 от 22.12.2023 года «О бюджете Красюковского сельского поселения на 2024 год и на плановый период 2025 и 2026 годов»  №  85   от  11.09.2024 года.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</si>
</sst>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?"/>
    <numFmt numFmtId="166" formatCode="_-* #,##0.0_р_._-;\-* #,##0.0_р_._-;_-* &quot;-&quot;??_р_._-;_-@_-"/>
  </numFmts>
  <fonts count="10" x14ac:knownFonts="1">
    <font>
      <sz val="10"/>
      <name val="Arial"/>
    </font>
    <font>
      <sz val="14"/>
      <name val="Times New Roman CYR"/>
    </font>
    <font>
      <sz val="12"/>
      <name val="Times New Roman"/>
      <family val="1"/>
      <charset val="204"/>
    </font>
    <font>
      <b/>
      <sz val="14"/>
      <name val="Times New Roman CYR"/>
    </font>
    <font>
      <b/>
      <sz val="12"/>
      <name val="Times New Roman"/>
      <family val="1"/>
      <charset val="204"/>
    </font>
    <font>
      <b/>
      <sz val="14"/>
      <name val="Times New Roman CYR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8" fillId="0" borderId="0" applyFont="0" applyFill="0" applyBorder="0" applyAlignment="0" applyProtection="0"/>
  </cellStyleXfs>
  <cellXfs count="65">
    <xf numFmtId="0" fontId="0" fillId="0" borderId="0" xfId="0"/>
    <xf numFmtId="0" fontId="2" fillId="0" borderId="0" xfId="0" applyFont="1" applyBorder="1" applyAlignment="1" applyProtection="1"/>
    <xf numFmtId="49" fontId="2" fillId="0" borderId="0" xfId="0" applyNumberFormat="1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horizontal="right"/>
    </xf>
    <xf numFmtId="49" fontId="3" fillId="0" borderId="1" xfId="0" applyNumberFormat="1" applyFont="1" applyBorder="1" applyAlignment="1" applyProtection="1">
      <alignment horizontal="center" vertical="center"/>
    </xf>
    <xf numFmtId="165" fontId="1" fillId="0" borderId="1" xfId="0" applyNumberFormat="1" applyFont="1" applyBorder="1" applyAlignment="1" applyProtection="1">
      <alignment horizontal="justify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0" fontId="4" fillId="0" borderId="0" xfId="0" applyFont="1"/>
    <xf numFmtId="0" fontId="1" fillId="0" borderId="0" xfId="0" applyFont="1" applyBorder="1" applyAlignment="1" applyProtection="1">
      <alignment horizontal="center"/>
    </xf>
    <xf numFmtId="0" fontId="4" fillId="0" borderId="0" xfId="0" applyFont="1" applyAlignment="1">
      <alignment horizontal="center"/>
    </xf>
    <xf numFmtId="0" fontId="2" fillId="0" borderId="2" xfId="0" applyFont="1" applyBorder="1" applyAlignment="1">
      <alignment vertical="top" wrapText="1"/>
    </xf>
    <xf numFmtId="0" fontId="2" fillId="0" borderId="2" xfId="0" applyNumberFormat="1" applyFont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/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49" fontId="1" fillId="0" borderId="1" xfId="0" applyNumberFormat="1" applyFont="1" applyBorder="1" applyAlignment="1" applyProtection="1">
      <alignment horizontal="center" vertical="center"/>
    </xf>
    <xf numFmtId="0" fontId="7" fillId="0" borderId="2" xfId="0" applyFont="1" applyBorder="1" applyAlignment="1">
      <alignment horizontal="center"/>
    </xf>
    <xf numFmtId="49" fontId="5" fillId="0" borderId="1" xfId="0" applyNumberFormat="1" applyFont="1" applyBorder="1" applyAlignment="1" applyProtection="1">
      <alignment horizontal="left" vertical="center"/>
    </xf>
    <xf numFmtId="166" fontId="4" fillId="0" borderId="1" xfId="1" applyNumberFormat="1" applyFont="1" applyBorder="1" applyAlignment="1" applyProtection="1">
      <alignment horizontal="center"/>
    </xf>
    <xf numFmtId="166" fontId="2" fillId="0" borderId="2" xfId="1" applyNumberFormat="1" applyFont="1" applyBorder="1" applyAlignment="1">
      <alignment horizontal="center"/>
    </xf>
    <xf numFmtId="166" fontId="2" fillId="2" borderId="2" xfId="1" applyNumberFormat="1" applyFont="1" applyFill="1" applyBorder="1" applyAlignment="1">
      <alignment horizontal="center"/>
    </xf>
    <xf numFmtId="166" fontId="2" fillId="0" borderId="1" xfId="1" applyNumberFormat="1" applyFont="1" applyBorder="1" applyAlignment="1" applyProtection="1">
      <alignment horizontal="center"/>
    </xf>
    <xf numFmtId="0" fontId="8" fillId="0" borderId="0" xfId="0" applyFont="1"/>
    <xf numFmtId="0" fontId="1" fillId="0" borderId="0" xfId="0" applyFont="1" applyBorder="1" applyAlignment="1" applyProtection="1"/>
    <xf numFmtId="0" fontId="2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vertical="center" wrapText="1"/>
    </xf>
    <xf numFmtId="165" fontId="2" fillId="0" borderId="1" xfId="0" applyNumberFormat="1" applyFont="1" applyBorder="1" applyAlignment="1" applyProtection="1">
      <alignment horizontal="justify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right"/>
    </xf>
    <xf numFmtId="0" fontId="8" fillId="0" borderId="2" xfId="0" applyFont="1" applyBorder="1"/>
    <xf numFmtId="165" fontId="9" fillId="0" borderId="1" xfId="0" applyNumberFormat="1" applyFont="1" applyBorder="1" applyAlignment="1" applyProtection="1">
      <alignment horizontal="justify" vertical="center" wrapText="1"/>
    </xf>
    <xf numFmtId="165" fontId="4" fillId="0" borderId="1" xfId="0" applyNumberFormat="1" applyFont="1" applyBorder="1" applyAlignment="1" applyProtection="1">
      <alignment horizontal="justify" vertical="center" wrapText="1"/>
    </xf>
    <xf numFmtId="0" fontId="2" fillId="0" borderId="0" xfId="0" applyFont="1" applyAlignment="1">
      <alignment horizontal="left" vertical="center"/>
    </xf>
    <xf numFmtId="49" fontId="9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166" fontId="2" fillId="2" borderId="1" xfId="1" applyNumberFormat="1" applyFont="1" applyFill="1" applyBorder="1" applyAlignment="1" applyProtection="1">
      <alignment horizontal="center"/>
    </xf>
    <xf numFmtId="166" fontId="4" fillId="2" borderId="1" xfId="1" applyNumberFormat="1" applyFont="1" applyFill="1" applyBorder="1" applyAlignment="1" applyProtection="1">
      <alignment horizontal="center"/>
    </xf>
    <xf numFmtId="165" fontId="2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166" fontId="2" fillId="0" borderId="1" xfId="1" applyNumberFormat="1" applyFont="1" applyBorder="1" applyAlignment="1" applyProtection="1">
      <alignment horizontal="center" vertical="center"/>
    </xf>
    <xf numFmtId="166" fontId="2" fillId="0" borderId="2" xfId="1" applyNumberFormat="1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2" fillId="0" borderId="2" xfId="0" applyFont="1" applyBorder="1" applyAlignment="1">
      <alignment horizontal="left" vertical="center" wrapText="1"/>
    </xf>
    <xf numFmtId="166" fontId="2" fillId="0" borderId="2" xfId="1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>
      <alignment horizontal="right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6" fillId="0" borderId="0" xfId="0" applyFont="1" applyBorder="1" applyAlignment="1">
      <alignment horizontal="righ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49" fontId="4" fillId="0" borderId="4" xfId="0" applyNumberFormat="1" applyFont="1" applyBorder="1" applyAlignment="1" applyProtection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J67"/>
  <sheetViews>
    <sheetView tabSelected="1" view="pageBreakPreview" topLeftCell="A41" zoomScale="50" zoomScaleNormal="50" zoomScaleSheetLayoutView="50" workbookViewId="0">
      <selection activeCell="F57" sqref="F57"/>
    </sheetView>
  </sheetViews>
  <sheetFormatPr defaultColWidth="8.85546875" defaultRowHeight="18" customHeight="1" x14ac:dyDescent="0.2"/>
  <cols>
    <col min="1" max="1" width="35.7109375" style="34" customWidth="1"/>
    <col min="2" max="2" width="80.7109375" style="34" customWidth="1"/>
    <col min="3" max="3" width="8.85546875" style="34" hidden="1" customWidth="1"/>
    <col min="4" max="4" width="12.42578125" style="34" hidden="1" customWidth="1"/>
    <col min="5" max="5" width="8.85546875" style="34" hidden="1" customWidth="1"/>
    <col min="6" max="6" width="25.140625" style="39" customWidth="1"/>
    <col min="7" max="7" width="23.7109375" style="34" customWidth="1"/>
    <col min="8" max="8" width="24" style="34" customWidth="1"/>
    <col min="9" max="9" width="8.85546875" style="34"/>
    <col min="10" max="10" width="13.42578125" style="34" customWidth="1"/>
    <col min="11" max="16384" width="8.85546875" style="34"/>
  </cols>
  <sheetData>
    <row r="1" spans="1:10" ht="15.75" x14ac:dyDescent="0.25">
      <c r="B1" s="1"/>
      <c r="C1" s="1"/>
      <c r="D1" s="1"/>
      <c r="E1" s="1"/>
      <c r="G1" s="40"/>
      <c r="H1" s="2" t="s">
        <v>55</v>
      </c>
    </row>
    <row r="2" spans="1:10" ht="15.75" x14ac:dyDescent="0.25">
      <c r="B2" s="1"/>
      <c r="C2" s="1"/>
      <c r="D2" s="1"/>
      <c r="E2" s="1"/>
      <c r="F2" s="57" t="s">
        <v>139</v>
      </c>
      <c r="G2" s="57"/>
      <c r="H2" s="57"/>
    </row>
    <row r="3" spans="1:10" ht="15.75" x14ac:dyDescent="0.25">
      <c r="B3" s="1"/>
      <c r="C3" s="1"/>
      <c r="D3" s="1"/>
      <c r="E3" s="1"/>
      <c r="F3" s="57"/>
      <c r="G3" s="57"/>
      <c r="H3" s="57"/>
    </row>
    <row r="4" spans="1:10" ht="15.75" x14ac:dyDescent="0.25">
      <c r="B4" s="1"/>
      <c r="C4" s="1"/>
      <c r="D4" s="1"/>
      <c r="E4" s="1"/>
      <c r="F4" s="57"/>
      <c r="G4" s="57"/>
      <c r="H4" s="57"/>
    </row>
    <row r="5" spans="1:10" ht="29.25" customHeight="1" x14ac:dyDescent="0.25">
      <c r="B5" s="1"/>
      <c r="C5" s="1"/>
      <c r="D5" s="1"/>
      <c r="E5" s="1"/>
      <c r="F5" s="57"/>
      <c r="G5" s="57"/>
      <c r="H5" s="57"/>
    </row>
    <row r="6" spans="1:10" ht="64.900000000000006" customHeight="1" x14ac:dyDescent="0.2">
      <c r="A6" s="58" t="s">
        <v>119</v>
      </c>
      <c r="B6" s="58"/>
      <c r="C6" s="58"/>
      <c r="D6" s="58"/>
      <c r="E6" s="58"/>
      <c r="F6" s="58"/>
      <c r="G6" s="58"/>
      <c r="H6" s="58"/>
    </row>
    <row r="7" spans="1:10" ht="12.75" x14ac:dyDescent="0.2"/>
    <row r="8" spans="1:10" ht="18" customHeight="1" x14ac:dyDescent="0.3">
      <c r="B8" s="3"/>
      <c r="C8" s="3"/>
      <c r="D8" s="3"/>
      <c r="E8" s="3"/>
      <c r="H8" s="8" t="s">
        <v>0</v>
      </c>
    </row>
    <row r="9" spans="1:10" ht="25.15" customHeight="1" x14ac:dyDescent="0.2">
      <c r="A9" s="60" t="s">
        <v>2</v>
      </c>
      <c r="B9" s="60" t="s">
        <v>85</v>
      </c>
      <c r="C9" s="60" t="s">
        <v>9</v>
      </c>
      <c r="D9" s="60" t="s">
        <v>1</v>
      </c>
      <c r="E9" s="60" t="s">
        <v>8</v>
      </c>
      <c r="F9" s="60" t="s">
        <v>101</v>
      </c>
      <c r="G9" s="62" t="s">
        <v>114</v>
      </c>
      <c r="H9" s="63" t="s">
        <v>120</v>
      </c>
    </row>
    <row r="10" spans="1:10" ht="25.15" customHeight="1" x14ac:dyDescent="0.2">
      <c r="A10" s="60"/>
      <c r="B10" s="60"/>
      <c r="C10" s="60"/>
      <c r="D10" s="60"/>
      <c r="E10" s="60"/>
      <c r="F10" s="61"/>
      <c r="G10" s="62"/>
      <c r="H10" s="64"/>
    </row>
    <row r="11" spans="1:10" ht="19.5" hidden="1" customHeight="1" x14ac:dyDescent="0.2">
      <c r="A11" s="4" t="s">
        <v>5</v>
      </c>
      <c r="B11" s="4" t="s">
        <v>3</v>
      </c>
      <c r="C11" s="4" t="s">
        <v>4</v>
      </c>
      <c r="D11" s="4" t="s">
        <v>5</v>
      </c>
      <c r="E11" s="4" t="s">
        <v>6</v>
      </c>
      <c r="F11" s="4" t="s">
        <v>7</v>
      </c>
      <c r="G11" s="41"/>
      <c r="H11" s="41"/>
    </row>
    <row r="12" spans="1:10" ht="19.5" customHeight="1" x14ac:dyDescent="0.25">
      <c r="A12" s="27" t="s">
        <v>3</v>
      </c>
      <c r="B12" s="27" t="s">
        <v>4</v>
      </c>
      <c r="C12" s="27"/>
      <c r="D12" s="27"/>
      <c r="E12" s="27"/>
      <c r="F12" s="27" t="s">
        <v>5</v>
      </c>
      <c r="G12" s="28">
        <v>4</v>
      </c>
      <c r="H12" s="28">
        <v>5</v>
      </c>
    </row>
    <row r="13" spans="1:10" ht="19.5" customHeight="1" x14ac:dyDescent="0.25">
      <c r="A13" s="45" t="s">
        <v>10</v>
      </c>
      <c r="B13" s="42" t="s">
        <v>11</v>
      </c>
      <c r="C13" s="45"/>
      <c r="D13" s="45"/>
      <c r="E13" s="42" t="s">
        <v>11</v>
      </c>
      <c r="F13" s="30">
        <f>F14+F17+F20+F28+F31+F38</f>
        <v>12990.5</v>
      </c>
      <c r="G13" s="30">
        <f>G14+G17+G20+G28+G31+G38</f>
        <v>10400.4</v>
      </c>
      <c r="H13" s="30">
        <f>H14+H17+H20+H28+H31+H38</f>
        <v>10715.500000000002</v>
      </c>
      <c r="J13" s="34" t="s">
        <v>118</v>
      </c>
    </row>
    <row r="14" spans="1:10" ht="19.5" customHeight="1" x14ac:dyDescent="0.25">
      <c r="A14" s="46" t="s">
        <v>12</v>
      </c>
      <c r="B14" s="43" t="s">
        <v>13</v>
      </c>
      <c r="C14" s="46"/>
      <c r="D14" s="46"/>
      <c r="E14" s="43" t="s">
        <v>13</v>
      </c>
      <c r="F14" s="30">
        <f t="shared" ref="F14:H15" si="0">F15</f>
        <v>5090.3</v>
      </c>
      <c r="G14" s="30">
        <f t="shared" si="0"/>
        <v>2879.6</v>
      </c>
      <c r="H14" s="30">
        <f t="shared" si="0"/>
        <v>3072</v>
      </c>
    </row>
    <row r="15" spans="1:10" ht="27" customHeight="1" x14ac:dyDescent="0.25">
      <c r="A15" s="47" t="s">
        <v>14</v>
      </c>
      <c r="B15" s="38" t="s">
        <v>15</v>
      </c>
      <c r="C15" s="47"/>
      <c r="D15" s="47"/>
      <c r="E15" s="38" t="s">
        <v>15</v>
      </c>
      <c r="F15" s="33">
        <f t="shared" si="0"/>
        <v>5090.3</v>
      </c>
      <c r="G15" s="33">
        <f t="shared" si="0"/>
        <v>2879.6</v>
      </c>
      <c r="H15" s="33">
        <f t="shared" si="0"/>
        <v>3072</v>
      </c>
    </row>
    <row r="16" spans="1:10" ht="71.25" customHeight="1" x14ac:dyDescent="0.25">
      <c r="A16" s="47" t="s">
        <v>16</v>
      </c>
      <c r="B16" s="38" t="s">
        <v>17</v>
      </c>
      <c r="C16" s="47"/>
      <c r="D16" s="47"/>
      <c r="E16" s="38" t="s">
        <v>17</v>
      </c>
      <c r="F16" s="31">
        <f>2690.3+2400</f>
        <v>5090.3</v>
      </c>
      <c r="G16" s="31">
        <v>2879.6</v>
      </c>
      <c r="H16" s="31">
        <v>3072</v>
      </c>
    </row>
    <row r="17" spans="1:8" ht="33.75" customHeight="1" x14ac:dyDescent="0.25">
      <c r="A17" s="46" t="s">
        <v>18</v>
      </c>
      <c r="B17" s="43" t="s">
        <v>19</v>
      </c>
      <c r="C17" s="46"/>
      <c r="D17" s="46"/>
      <c r="E17" s="43" t="s">
        <v>19</v>
      </c>
      <c r="F17" s="30">
        <f>F19</f>
        <v>1600</v>
      </c>
      <c r="G17" s="30">
        <f t="shared" ref="G17" si="1">G19</f>
        <v>1718.8</v>
      </c>
      <c r="H17" s="30">
        <f t="shared" ref="H17" si="2">H19</f>
        <v>1838.5</v>
      </c>
    </row>
    <row r="18" spans="1:8" ht="31.5" customHeight="1" x14ac:dyDescent="0.25">
      <c r="A18" s="47" t="s">
        <v>20</v>
      </c>
      <c r="B18" s="38" t="s">
        <v>21</v>
      </c>
      <c r="C18" s="47"/>
      <c r="D18" s="47"/>
      <c r="E18" s="38" t="s">
        <v>21</v>
      </c>
      <c r="F18" s="31">
        <f>F19</f>
        <v>1600</v>
      </c>
      <c r="G18" s="31">
        <f>G19</f>
        <v>1718.8</v>
      </c>
      <c r="H18" s="31">
        <f>H19</f>
        <v>1838.5</v>
      </c>
    </row>
    <row r="19" spans="1:8" ht="23.25" customHeight="1" x14ac:dyDescent="0.25">
      <c r="A19" s="47" t="s">
        <v>22</v>
      </c>
      <c r="B19" s="38" t="s">
        <v>21</v>
      </c>
      <c r="C19" s="47"/>
      <c r="D19" s="47"/>
      <c r="E19" s="38" t="s">
        <v>21</v>
      </c>
      <c r="F19" s="31">
        <v>1600</v>
      </c>
      <c r="G19" s="31">
        <v>1718.8</v>
      </c>
      <c r="H19" s="31">
        <v>1838.5</v>
      </c>
    </row>
    <row r="20" spans="1:8" ht="27" customHeight="1" x14ac:dyDescent="0.25">
      <c r="A20" s="15" t="s">
        <v>62</v>
      </c>
      <c r="B20" s="43" t="s">
        <v>60</v>
      </c>
      <c r="C20" s="46"/>
      <c r="D20" s="46"/>
      <c r="E20" s="43" t="s">
        <v>19</v>
      </c>
      <c r="F20" s="49">
        <f t="shared" ref="F20:G20" si="3">F21+F23</f>
        <v>6259.4000000000005</v>
      </c>
      <c r="G20" s="49">
        <f t="shared" si="3"/>
        <v>5759.4000000000005</v>
      </c>
      <c r="H20" s="49">
        <f t="shared" ref="H20" si="4">H21+H23</f>
        <v>5759.4000000000005</v>
      </c>
    </row>
    <row r="21" spans="1:8" ht="25.5" customHeight="1" x14ac:dyDescent="0.25">
      <c r="A21" s="47" t="s">
        <v>63</v>
      </c>
      <c r="B21" s="12" t="s">
        <v>61</v>
      </c>
      <c r="C21" s="47"/>
      <c r="D21" s="47"/>
      <c r="E21" s="38" t="s">
        <v>21</v>
      </c>
      <c r="F21" s="48">
        <f t="shared" ref="F21:H21" si="5">F22</f>
        <v>456.3</v>
      </c>
      <c r="G21" s="48">
        <f t="shared" si="5"/>
        <v>456.3</v>
      </c>
      <c r="H21" s="48">
        <f t="shared" si="5"/>
        <v>456.3</v>
      </c>
    </row>
    <row r="22" spans="1:8" ht="54.75" customHeight="1" x14ac:dyDescent="0.25">
      <c r="A22" s="16" t="s">
        <v>64</v>
      </c>
      <c r="B22" s="12" t="s">
        <v>131</v>
      </c>
      <c r="C22" s="47"/>
      <c r="D22" s="47"/>
      <c r="E22" s="38" t="s">
        <v>21</v>
      </c>
      <c r="F22" s="31">
        <v>456.3</v>
      </c>
      <c r="G22" s="31">
        <v>456.3</v>
      </c>
      <c r="H22" s="31">
        <v>456.3</v>
      </c>
    </row>
    <row r="23" spans="1:8" ht="22.5" customHeight="1" x14ac:dyDescent="0.25">
      <c r="A23" s="14" t="s">
        <v>70</v>
      </c>
      <c r="B23" s="12" t="s">
        <v>65</v>
      </c>
      <c r="C23" s="47"/>
      <c r="D23" s="47"/>
      <c r="E23" s="38"/>
      <c r="F23" s="48">
        <f t="shared" ref="F23:G23" si="6">F24+F26</f>
        <v>5803.1</v>
      </c>
      <c r="G23" s="48">
        <f t="shared" si="6"/>
        <v>5303.1</v>
      </c>
      <c r="H23" s="48">
        <f t="shared" ref="H23" si="7">H24+H26</f>
        <v>5303.1</v>
      </c>
    </row>
    <row r="24" spans="1:8" ht="23.25" customHeight="1" x14ac:dyDescent="0.25">
      <c r="A24" s="18" t="s">
        <v>71</v>
      </c>
      <c r="B24" s="13" t="s">
        <v>66</v>
      </c>
      <c r="C24" s="47"/>
      <c r="D24" s="47"/>
      <c r="E24" s="38"/>
      <c r="F24" s="48">
        <v>2453.1</v>
      </c>
      <c r="G24" s="48">
        <v>2453.1</v>
      </c>
      <c r="H24" s="48">
        <v>2453.1</v>
      </c>
    </row>
    <row r="25" spans="1:8" ht="37.5" customHeight="1" x14ac:dyDescent="0.25">
      <c r="A25" s="18" t="s">
        <v>72</v>
      </c>
      <c r="B25" s="17" t="s">
        <v>67</v>
      </c>
      <c r="C25" s="47"/>
      <c r="D25" s="47"/>
      <c r="E25" s="38"/>
      <c r="F25" s="48">
        <v>2453.1</v>
      </c>
      <c r="G25" s="48">
        <v>2453.1</v>
      </c>
      <c r="H25" s="48">
        <v>2453.1</v>
      </c>
    </row>
    <row r="26" spans="1:8" ht="27" customHeight="1" x14ac:dyDescent="0.25">
      <c r="A26" s="18" t="s">
        <v>73</v>
      </c>
      <c r="B26" s="17" t="s">
        <v>68</v>
      </c>
      <c r="C26" s="46"/>
      <c r="D26" s="46"/>
      <c r="E26" s="43" t="s">
        <v>24</v>
      </c>
      <c r="F26" s="32">
        <f t="shared" ref="F26:H26" si="8">F27</f>
        <v>3350</v>
      </c>
      <c r="G26" s="32">
        <f t="shared" si="8"/>
        <v>2850</v>
      </c>
      <c r="H26" s="32">
        <f t="shared" si="8"/>
        <v>2850</v>
      </c>
    </row>
    <row r="27" spans="1:8" ht="41.25" customHeight="1" x14ac:dyDescent="0.25">
      <c r="A27" s="18" t="s">
        <v>74</v>
      </c>
      <c r="B27" s="17" t="s">
        <v>69</v>
      </c>
      <c r="C27" s="46"/>
      <c r="D27" s="46"/>
      <c r="E27" s="43"/>
      <c r="F27" s="32">
        <f>2850+500</f>
        <v>3350</v>
      </c>
      <c r="G27" s="32">
        <v>2850</v>
      </c>
      <c r="H27" s="32">
        <v>2850</v>
      </c>
    </row>
    <row r="28" spans="1:8" ht="28.5" customHeight="1" x14ac:dyDescent="0.25">
      <c r="A28" s="46" t="s">
        <v>23</v>
      </c>
      <c r="B28" s="43" t="s">
        <v>24</v>
      </c>
      <c r="C28" s="47"/>
      <c r="D28" s="47"/>
      <c r="E28" s="38" t="s">
        <v>25</v>
      </c>
      <c r="F28" s="30">
        <f t="shared" ref="F28:H29" si="9">F29</f>
        <v>12</v>
      </c>
      <c r="G28" s="30">
        <f t="shared" si="9"/>
        <v>12.4</v>
      </c>
      <c r="H28" s="30">
        <f t="shared" si="9"/>
        <v>12.9</v>
      </c>
    </row>
    <row r="29" spans="1:8" ht="58.5" customHeight="1" x14ac:dyDescent="0.25">
      <c r="A29" s="11" t="s">
        <v>57</v>
      </c>
      <c r="B29" s="10" t="s">
        <v>56</v>
      </c>
      <c r="C29" s="47"/>
      <c r="D29" s="47"/>
      <c r="E29" s="38" t="s">
        <v>26</v>
      </c>
      <c r="F29" s="33">
        <f t="shared" si="9"/>
        <v>12</v>
      </c>
      <c r="G29" s="33">
        <f t="shared" si="9"/>
        <v>12.4</v>
      </c>
      <c r="H29" s="33">
        <f t="shared" si="9"/>
        <v>12.9</v>
      </c>
    </row>
    <row r="30" spans="1:8" ht="71.25" customHeight="1" x14ac:dyDescent="0.25">
      <c r="A30" s="11" t="s">
        <v>59</v>
      </c>
      <c r="B30" s="10" t="s">
        <v>58</v>
      </c>
      <c r="C30" s="6"/>
      <c r="D30" s="6"/>
      <c r="E30" s="5" t="s">
        <v>27</v>
      </c>
      <c r="F30" s="31">
        <v>12</v>
      </c>
      <c r="G30" s="31">
        <v>12.4</v>
      </c>
      <c r="H30" s="31">
        <v>12.9</v>
      </c>
    </row>
    <row r="31" spans="1:8" ht="36" customHeight="1" x14ac:dyDescent="0.25">
      <c r="A31" s="15" t="s">
        <v>28</v>
      </c>
      <c r="B31" s="43" t="s">
        <v>29</v>
      </c>
      <c r="C31" s="47"/>
      <c r="D31" s="47"/>
      <c r="E31" s="38" t="s">
        <v>31</v>
      </c>
      <c r="F31" s="30">
        <f>F32+F36</f>
        <v>18</v>
      </c>
      <c r="G31" s="30">
        <f>G32+G36</f>
        <v>19</v>
      </c>
      <c r="H31" s="30">
        <f>H32+H36</f>
        <v>21</v>
      </c>
    </row>
    <row r="32" spans="1:8" ht="81" customHeight="1" x14ac:dyDescent="0.25">
      <c r="A32" s="14" t="s">
        <v>30</v>
      </c>
      <c r="B32" s="10" t="s">
        <v>75</v>
      </c>
      <c r="C32" s="47"/>
      <c r="D32" s="47"/>
      <c r="E32" s="38" t="s">
        <v>32</v>
      </c>
      <c r="F32" s="33">
        <f t="shared" ref="F32:G32" si="10">F34</f>
        <v>0</v>
      </c>
      <c r="G32" s="33">
        <f t="shared" si="10"/>
        <v>0</v>
      </c>
      <c r="H32" s="33">
        <f t="shared" ref="H32" si="11">H34</f>
        <v>0</v>
      </c>
    </row>
    <row r="33" spans="1:8" ht="69" customHeight="1" x14ac:dyDescent="0.25">
      <c r="A33" s="19" t="s">
        <v>77</v>
      </c>
      <c r="B33" s="36" t="s">
        <v>76</v>
      </c>
      <c r="C33" s="47"/>
      <c r="D33" s="47"/>
      <c r="E33" s="38" t="s">
        <v>33</v>
      </c>
      <c r="F33" s="33">
        <f t="shared" ref="F33:H33" si="12">F34</f>
        <v>0</v>
      </c>
      <c r="G33" s="33">
        <f t="shared" si="12"/>
        <v>0</v>
      </c>
      <c r="H33" s="33">
        <f t="shared" si="12"/>
        <v>0</v>
      </c>
    </row>
    <row r="34" spans="1:8" s="54" customFormat="1" ht="67.150000000000006" customHeight="1" x14ac:dyDescent="0.2">
      <c r="A34" s="19" t="s">
        <v>78</v>
      </c>
      <c r="B34" s="37" t="s">
        <v>107</v>
      </c>
      <c r="C34" s="47"/>
      <c r="D34" s="47"/>
      <c r="E34" s="38" t="s">
        <v>34</v>
      </c>
      <c r="F34" s="53">
        <v>0</v>
      </c>
      <c r="G34" s="53">
        <v>0</v>
      </c>
      <c r="H34" s="53">
        <v>0</v>
      </c>
    </row>
    <row r="35" spans="1:8" ht="32.25" customHeight="1" x14ac:dyDescent="0.25">
      <c r="A35" s="19" t="s">
        <v>95</v>
      </c>
      <c r="B35" s="37" t="s">
        <v>96</v>
      </c>
      <c r="C35" s="47"/>
      <c r="D35" s="47"/>
      <c r="E35" s="38"/>
      <c r="F35" s="33">
        <f t="shared" ref="F35:H35" si="13">F36</f>
        <v>18</v>
      </c>
      <c r="G35" s="33">
        <f t="shared" si="13"/>
        <v>19</v>
      </c>
      <c r="H35" s="33">
        <f t="shared" si="13"/>
        <v>21</v>
      </c>
    </row>
    <row r="36" spans="1:8" ht="57" customHeight="1" x14ac:dyDescent="0.25">
      <c r="A36" s="19" t="s">
        <v>97</v>
      </c>
      <c r="B36" s="37" t="s">
        <v>98</v>
      </c>
      <c r="C36" s="47"/>
      <c r="D36" s="47"/>
      <c r="E36" s="38"/>
      <c r="F36" s="31">
        <f t="shared" ref="F36:H36" si="14">F37</f>
        <v>18</v>
      </c>
      <c r="G36" s="31">
        <f t="shared" si="14"/>
        <v>19</v>
      </c>
      <c r="H36" s="31">
        <f t="shared" si="14"/>
        <v>21</v>
      </c>
    </row>
    <row r="37" spans="1:8" ht="67.150000000000006" customHeight="1" x14ac:dyDescent="0.25">
      <c r="A37" s="19" t="s">
        <v>99</v>
      </c>
      <c r="B37" s="37" t="s">
        <v>108</v>
      </c>
      <c r="C37" s="47"/>
      <c r="D37" s="47"/>
      <c r="E37" s="38"/>
      <c r="F37" s="31">
        <v>18</v>
      </c>
      <c r="G37" s="31">
        <v>19</v>
      </c>
      <c r="H37" s="31">
        <v>21</v>
      </c>
    </row>
    <row r="38" spans="1:8" ht="24" customHeight="1" x14ac:dyDescent="0.25">
      <c r="A38" s="51" t="s">
        <v>35</v>
      </c>
      <c r="B38" s="43" t="s">
        <v>36</v>
      </c>
      <c r="C38" s="47"/>
      <c r="D38" s="47"/>
      <c r="E38" s="38" t="s">
        <v>37</v>
      </c>
      <c r="F38" s="30">
        <f t="shared" ref="F38:G38" si="15">F41</f>
        <v>10.8</v>
      </c>
      <c r="G38" s="30">
        <f t="shared" si="15"/>
        <v>11.2</v>
      </c>
      <c r="H38" s="30">
        <f t="shared" ref="H38" si="16">H41</f>
        <v>11.7</v>
      </c>
    </row>
    <row r="39" spans="1:8" ht="102.75" customHeight="1" x14ac:dyDescent="0.25">
      <c r="A39" s="47" t="s">
        <v>100</v>
      </c>
      <c r="B39" s="38" t="s">
        <v>111</v>
      </c>
      <c r="C39" s="47"/>
      <c r="D39" s="47"/>
      <c r="E39" s="38" t="s">
        <v>38</v>
      </c>
      <c r="F39" s="33">
        <f t="shared" ref="F39:H39" si="17">F41</f>
        <v>10.8</v>
      </c>
      <c r="G39" s="33">
        <f t="shared" si="17"/>
        <v>11.2</v>
      </c>
      <c r="H39" s="33">
        <f t="shared" si="17"/>
        <v>11.7</v>
      </c>
    </row>
    <row r="40" spans="1:8" ht="102.75" customHeight="1" x14ac:dyDescent="0.25">
      <c r="A40" s="47" t="s">
        <v>133</v>
      </c>
      <c r="B40" s="38" t="s">
        <v>132</v>
      </c>
      <c r="C40" s="47"/>
      <c r="D40" s="47"/>
      <c r="E40" s="38"/>
      <c r="F40" s="56">
        <f>F41</f>
        <v>10.8</v>
      </c>
      <c r="G40" s="56">
        <f t="shared" ref="G40:H40" si="18">G41</f>
        <v>11.2</v>
      </c>
      <c r="H40" s="56">
        <f t="shared" si="18"/>
        <v>11.7</v>
      </c>
    </row>
    <row r="41" spans="1:8" ht="82.5" customHeight="1" x14ac:dyDescent="0.25">
      <c r="A41" s="47" t="s">
        <v>109</v>
      </c>
      <c r="B41" s="38" t="s">
        <v>110</v>
      </c>
      <c r="C41" s="45"/>
      <c r="D41" s="45"/>
      <c r="E41" s="42" t="s">
        <v>40</v>
      </c>
      <c r="F41" s="31">
        <v>10.8</v>
      </c>
      <c r="G41" s="31">
        <v>11.2</v>
      </c>
      <c r="H41" s="31">
        <v>11.7</v>
      </c>
    </row>
    <row r="42" spans="1:8" ht="25.5" customHeight="1" x14ac:dyDescent="0.25">
      <c r="A42" s="45" t="s">
        <v>39</v>
      </c>
      <c r="B42" s="42" t="s">
        <v>40</v>
      </c>
      <c r="C42" s="46"/>
      <c r="D42" s="46"/>
      <c r="E42" s="43" t="s">
        <v>42</v>
      </c>
      <c r="F42" s="30">
        <f t="shared" ref="F42:H42" si="19">F43</f>
        <v>119819.3</v>
      </c>
      <c r="G42" s="30">
        <f t="shared" si="19"/>
        <v>44778.3</v>
      </c>
      <c r="H42" s="30">
        <f t="shared" si="19"/>
        <v>15585.4</v>
      </c>
    </row>
    <row r="43" spans="1:8" ht="33.4" customHeight="1" x14ac:dyDescent="0.25">
      <c r="A43" s="46" t="s">
        <v>41</v>
      </c>
      <c r="B43" s="43" t="s">
        <v>42</v>
      </c>
      <c r="C43" s="47"/>
      <c r="D43" s="47"/>
      <c r="E43" s="50" t="s">
        <v>43</v>
      </c>
      <c r="F43" s="30">
        <f>F44+F52+F57+F49</f>
        <v>119819.3</v>
      </c>
      <c r="G43" s="30">
        <f>G44+G52+G57</f>
        <v>44778.3</v>
      </c>
      <c r="H43" s="30">
        <f>H44+H52+H57</f>
        <v>15585.4</v>
      </c>
    </row>
    <row r="44" spans="1:8" ht="42.75" customHeight="1" x14ac:dyDescent="0.25">
      <c r="A44" s="47" t="s">
        <v>86</v>
      </c>
      <c r="B44" s="38" t="s">
        <v>43</v>
      </c>
      <c r="C44" s="47"/>
      <c r="D44" s="47"/>
      <c r="E44" s="38" t="s">
        <v>44</v>
      </c>
      <c r="F44" s="33">
        <f>F46+F47</f>
        <v>14143.900000000001</v>
      </c>
      <c r="G44" s="33">
        <f t="shared" ref="G44" si="20">G46</f>
        <v>10671.4</v>
      </c>
      <c r="H44" s="33">
        <f t="shared" ref="H44" si="21">H46</f>
        <v>9604.2999999999993</v>
      </c>
    </row>
    <row r="45" spans="1:8" ht="40.5" customHeight="1" x14ac:dyDescent="0.25">
      <c r="A45" s="47" t="s">
        <v>136</v>
      </c>
      <c r="B45" s="38" t="s">
        <v>137</v>
      </c>
      <c r="C45" s="47"/>
      <c r="D45" s="47"/>
      <c r="E45" s="38" t="s">
        <v>45</v>
      </c>
      <c r="F45" s="33">
        <v>13339.2</v>
      </c>
      <c r="G45" s="33">
        <f t="shared" ref="G45:H45" si="22">G46</f>
        <v>10671.4</v>
      </c>
      <c r="H45" s="33">
        <f t="shared" si="22"/>
        <v>9604.2999999999993</v>
      </c>
    </row>
    <row r="46" spans="1:8" ht="43.5" customHeight="1" x14ac:dyDescent="0.25">
      <c r="A46" s="21" t="s">
        <v>134</v>
      </c>
      <c r="B46" s="10" t="s">
        <v>135</v>
      </c>
      <c r="C46" s="47"/>
      <c r="D46" s="47"/>
      <c r="E46" s="38"/>
      <c r="F46" s="31">
        <v>13339.2</v>
      </c>
      <c r="G46" s="31">
        <v>10671.4</v>
      </c>
      <c r="H46" s="31">
        <v>9604.2999999999993</v>
      </c>
    </row>
    <row r="47" spans="1:8" ht="43.5" customHeight="1" x14ac:dyDescent="0.25">
      <c r="A47" s="20" t="s">
        <v>121</v>
      </c>
      <c r="B47" s="55" t="s">
        <v>122</v>
      </c>
      <c r="C47" s="47"/>
      <c r="D47" s="47"/>
      <c r="E47" s="38"/>
      <c r="F47" s="31">
        <f>F48</f>
        <v>804.7</v>
      </c>
      <c r="G47" s="31">
        <v>0</v>
      </c>
      <c r="H47" s="31">
        <v>0</v>
      </c>
    </row>
    <row r="48" spans="1:8" ht="43.5" customHeight="1" x14ac:dyDescent="0.25">
      <c r="A48" s="20" t="s">
        <v>123</v>
      </c>
      <c r="B48" s="55" t="s">
        <v>124</v>
      </c>
      <c r="C48" s="47"/>
      <c r="D48" s="47"/>
      <c r="E48" s="38"/>
      <c r="F48" s="31">
        <v>804.7</v>
      </c>
      <c r="G48" s="31">
        <v>0</v>
      </c>
      <c r="H48" s="31">
        <v>0</v>
      </c>
    </row>
    <row r="49" spans="1:10" ht="43.5" customHeight="1" x14ac:dyDescent="0.25">
      <c r="A49" s="20" t="s">
        <v>125</v>
      </c>
      <c r="B49" s="55" t="s">
        <v>126</v>
      </c>
      <c r="C49" s="47"/>
      <c r="D49" s="47"/>
      <c r="E49" s="38"/>
      <c r="F49" s="33">
        <v>60.3</v>
      </c>
      <c r="G49" s="31">
        <v>0</v>
      </c>
      <c r="H49" s="31">
        <v>0</v>
      </c>
    </row>
    <row r="50" spans="1:10" ht="43.5" customHeight="1" x14ac:dyDescent="0.25">
      <c r="A50" s="20" t="s">
        <v>127</v>
      </c>
      <c r="B50" s="55" t="s">
        <v>128</v>
      </c>
      <c r="C50" s="47"/>
      <c r="D50" s="47"/>
      <c r="E50" s="38"/>
      <c r="F50" s="33">
        <v>60.3</v>
      </c>
      <c r="G50" s="31">
        <v>0</v>
      </c>
      <c r="H50" s="31">
        <v>0</v>
      </c>
    </row>
    <row r="51" spans="1:10" ht="43.5" customHeight="1" x14ac:dyDescent="0.25">
      <c r="A51" s="20" t="s">
        <v>129</v>
      </c>
      <c r="B51" s="55" t="s">
        <v>130</v>
      </c>
      <c r="C51" s="47"/>
      <c r="D51" s="47"/>
      <c r="E51" s="38"/>
      <c r="F51" s="33">
        <v>60.3</v>
      </c>
      <c r="G51" s="31">
        <v>0</v>
      </c>
      <c r="H51" s="31">
        <v>0</v>
      </c>
    </row>
    <row r="52" spans="1:10" ht="33.4" customHeight="1" x14ac:dyDescent="0.25">
      <c r="A52" s="20" t="s">
        <v>87</v>
      </c>
      <c r="B52" s="44" t="s">
        <v>81</v>
      </c>
      <c r="C52" s="47"/>
      <c r="D52" s="47"/>
      <c r="E52" s="38" t="s">
        <v>46</v>
      </c>
      <c r="F52" s="33">
        <f>F55+F53</f>
        <v>353.3</v>
      </c>
      <c r="G52" s="33">
        <f>G55+G53</f>
        <v>387.59999999999997</v>
      </c>
      <c r="H52" s="33">
        <f>H55+H53</f>
        <v>423</v>
      </c>
    </row>
    <row r="53" spans="1:10" ht="33.4" customHeight="1" x14ac:dyDescent="0.25">
      <c r="A53" s="14" t="s">
        <v>88</v>
      </c>
      <c r="B53" s="10" t="s">
        <v>112</v>
      </c>
      <c r="C53" s="47"/>
      <c r="D53" s="47"/>
      <c r="E53" s="38" t="s">
        <v>49</v>
      </c>
      <c r="F53" s="31">
        <v>0.2</v>
      </c>
      <c r="G53" s="31">
        <v>0.2</v>
      </c>
      <c r="H53" s="31">
        <v>0.2</v>
      </c>
    </row>
    <row r="54" spans="1:10" ht="33.4" customHeight="1" x14ac:dyDescent="0.25">
      <c r="A54" s="14" t="s">
        <v>89</v>
      </c>
      <c r="B54" s="10" t="s">
        <v>113</v>
      </c>
      <c r="C54" s="47"/>
      <c r="D54" s="47"/>
      <c r="E54" s="38" t="s">
        <v>50</v>
      </c>
      <c r="F54" s="31">
        <v>0.2</v>
      </c>
      <c r="G54" s="31">
        <v>0.2</v>
      </c>
      <c r="H54" s="31">
        <v>0.2</v>
      </c>
    </row>
    <row r="55" spans="1:10" ht="40.5" customHeight="1" x14ac:dyDescent="0.25">
      <c r="A55" s="14" t="s">
        <v>90</v>
      </c>
      <c r="B55" s="10" t="s">
        <v>79</v>
      </c>
      <c r="C55" s="47"/>
      <c r="D55" s="47"/>
      <c r="E55" s="38" t="s">
        <v>47</v>
      </c>
      <c r="F55" s="33">
        <f t="shared" ref="F55" si="23">F56</f>
        <v>353.1</v>
      </c>
      <c r="G55" s="33">
        <f>G56</f>
        <v>387.4</v>
      </c>
      <c r="H55" s="33">
        <f>H56</f>
        <v>422.8</v>
      </c>
    </row>
    <row r="56" spans="1:10" ht="39.75" customHeight="1" x14ac:dyDescent="0.25">
      <c r="A56" s="14" t="s">
        <v>91</v>
      </c>
      <c r="B56" s="10" t="s">
        <v>80</v>
      </c>
      <c r="C56" s="47"/>
      <c r="D56" s="47"/>
      <c r="E56" s="38" t="s">
        <v>48</v>
      </c>
      <c r="F56" s="33">
        <v>353.1</v>
      </c>
      <c r="G56" s="33">
        <v>387.4</v>
      </c>
      <c r="H56" s="33">
        <v>422.8</v>
      </c>
      <c r="J56" s="34" t="s">
        <v>115</v>
      </c>
    </row>
    <row r="57" spans="1:10" customFormat="1" ht="24" customHeight="1" x14ac:dyDescent="0.25">
      <c r="A57" s="14" t="s">
        <v>92</v>
      </c>
      <c r="B57" s="10" t="s">
        <v>54</v>
      </c>
      <c r="C57" s="47"/>
      <c r="D57" s="47"/>
      <c r="E57" s="38" t="s">
        <v>51</v>
      </c>
      <c r="F57" s="33">
        <f>F61+F59</f>
        <v>105261.8</v>
      </c>
      <c r="G57" s="33">
        <f t="shared" ref="G57:H57" si="24">G61+G59</f>
        <v>33719.300000000003</v>
      </c>
      <c r="H57" s="33">
        <f t="shared" si="24"/>
        <v>5558.1</v>
      </c>
    </row>
    <row r="58" spans="1:10" customFormat="1" ht="57.6" customHeight="1" x14ac:dyDescent="0.25">
      <c r="A58" s="14" t="s">
        <v>93</v>
      </c>
      <c r="B58" s="22" t="s">
        <v>82</v>
      </c>
      <c r="C58" s="47"/>
      <c r="D58" s="47"/>
      <c r="E58" s="38" t="s">
        <v>52</v>
      </c>
      <c r="F58" s="33">
        <f>F59</f>
        <v>24802.3</v>
      </c>
      <c r="G58" s="33">
        <f t="shared" ref="G58:H60" si="25">G59</f>
        <v>33719.300000000003</v>
      </c>
      <c r="H58" s="33">
        <f t="shared" si="25"/>
        <v>5558.1</v>
      </c>
    </row>
    <row r="59" spans="1:10" customFormat="1" ht="75.599999999999994" customHeight="1" x14ac:dyDescent="0.25">
      <c r="A59" s="14" t="s">
        <v>94</v>
      </c>
      <c r="B59" s="22" t="s">
        <v>83</v>
      </c>
      <c r="C59" s="47"/>
      <c r="D59" s="47"/>
      <c r="E59" s="38" t="s">
        <v>53</v>
      </c>
      <c r="F59" s="33">
        <v>24802.3</v>
      </c>
      <c r="G59" s="33">
        <f>27820.4+4496.1+1402.8</f>
        <v>33719.300000000003</v>
      </c>
      <c r="H59" s="33">
        <f>4015+1543.1</f>
        <v>5558.1</v>
      </c>
      <c r="J59" t="s">
        <v>116</v>
      </c>
    </row>
    <row r="60" spans="1:10" customFormat="1" ht="38.25" customHeight="1" x14ac:dyDescent="0.2">
      <c r="A60" s="14" t="s">
        <v>103</v>
      </c>
      <c r="B60" s="22" t="s">
        <v>104</v>
      </c>
      <c r="C60" s="47"/>
      <c r="D60" s="47"/>
      <c r="E60" s="38" t="s">
        <v>52</v>
      </c>
      <c r="F60" s="52">
        <f>F61</f>
        <v>80459.5</v>
      </c>
      <c r="G60" s="52">
        <f t="shared" si="25"/>
        <v>0</v>
      </c>
      <c r="H60" s="52">
        <f t="shared" si="25"/>
        <v>0</v>
      </c>
    </row>
    <row r="61" spans="1:10" customFormat="1" ht="46.15" customHeight="1" x14ac:dyDescent="0.25">
      <c r="A61" s="14" t="s">
        <v>105</v>
      </c>
      <c r="B61" s="22" t="s">
        <v>106</v>
      </c>
      <c r="C61" s="47"/>
      <c r="D61" s="47"/>
      <c r="E61" s="38" t="s">
        <v>53</v>
      </c>
      <c r="F61" s="33">
        <v>80459.5</v>
      </c>
      <c r="G61" s="33">
        <v>0</v>
      </c>
      <c r="H61" s="33">
        <v>0</v>
      </c>
      <c r="J61" t="s">
        <v>117</v>
      </c>
    </row>
    <row r="62" spans="1:10" customFormat="1" ht="25.9" customHeight="1" x14ac:dyDescent="0.25">
      <c r="A62" s="27"/>
      <c r="B62" s="29" t="s">
        <v>84</v>
      </c>
      <c r="C62" s="27"/>
      <c r="D62" s="27"/>
      <c r="E62" s="27"/>
      <c r="F62" s="30">
        <f>F13+F42</f>
        <v>132809.79999999999</v>
      </c>
      <c r="G62" s="30">
        <f>G13+G42</f>
        <v>55178.700000000004</v>
      </c>
      <c r="H62" s="30">
        <f>H13+H42</f>
        <v>26300.9</v>
      </c>
    </row>
    <row r="63" spans="1:10" ht="24.6" customHeight="1" x14ac:dyDescent="0.3">
      <c r="B63" s="35"/>
      <c r="C63" s="7"/>
      <c r="D63" s="7"/>
      <c r="E63" s="7"/>
      <c r="F63" s="9"/>
    </row>
    <row r="64" spans="1:10" ht="60" customHeight="1" x14ac:dyDescent="0.2">
      <c r="A64" s="26" t="s">
        <v>102</v>
      </c>
      <c r="B64" s="26"/>
      <c r="C64" s="25"/>
      <c r="D64" s="25"/>
      <c r="E64" s="25"/>
      <c r="F64" s="25"/>
      <c r="G64" s="59" t="s">
        <v>138</v>
      </c>
      <c r="H64" s="59"/>
    </row>
    <row r="65" spans="1:8" ht="45" customHeight="1" x14ac:dyDescent="0.2">
      <c r="A65" s="26"/>
      <c r="B65" s="26"/>
      <c r="C65" s="25"/>
      <c r="D65" s="25"/>
      <c r="E65" s="25"/>
      <c r="F65" s="25"/>
      <c r="G65" s="59"/>
      <c r="H65" s="59"/>
    </row>
    <row r="66" spans="1:8" ht="18" customHeight="1" x14ac:dyDescent="0.2">
      <c r="B66" s="23"/>
    </row>
    <row r="67" spans="1:8" ht="18" customHeight="1" x14ac:dyDescent="0.3">
      <c r="B67" s="24"/>
    </row>
  </sheetData>
  <mergeCells count="12">
    <mergeCell ref="F2:H5"/>
    <mergeCell ref="A6:H6"/>
    <mergeCell ref="G65:H65"/>
    <mergeCell ref="B9:B10"/>
    <mergeCell ref="C9:C10"/>
    <mergeCell ref="F9:F10"/>
    <mergeCell ref="A9:A10"/>
    <mergeCell ref="D9:D10"/>
    <mergeCell ref="E9:E10"/>
    <mergeCell ref="G9:G10"/>
    <mergeCell ref="H9:H10"/>
    <mergeCell ref="G64:H64"/>
  </mergeCells>
  <pageMargins left="0.39370078740157483" right="0.39370078740157483" top="0.59055118110236227" bottom="0.59055118110236227" header="0.39370078740157483" footer="0.39370078740157483"/>
  <pageSetup paperSize="9" scale="5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Даньшина</dc:creator>
  <dc:description>POI HSSF rep:2.39.2.231</dc:description>
  <cp:lastModifiedBy>Lydmila_Olegovna</cp:lastModifiedBy>
  <cp:lastPrinted>2024-08-14T11:03:55Z</cp:lastPrinted>
  <dcterms:created xsi:type="dcterms:W3CDTF">2016-11-22T12:44:32Z</dcterms:created>
  <dcterms:modified xsi:type="dcterms:W3CDTF">2024-09-13T08:41:02Z</dcterms:modified>
</cp:coreProperties>
</file>