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Finans\Desktop\Бюджет 2023-2025\!на МФ 2023\Проект бюджет\"/>
    </mc:Choice>
  </mc:AlternateContent>
  <bookViews>
    <workbookView xWindow="-90" yWindow="-135" windowWidth="13635" windowHeight="9675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год'!$A$1:$H$61</definedName>
  </definedNames>
  <calcPr calcId="152511"/>
</workbook>
</file>

<file path=xl/calcChain.xml><?xml version="1.0" encoding="utf-8"?>
<calcChain xmlns="http://schemas.openxmlformats.org/spreadsheetml/2006/main">
  <c r="F46" i="1" l="1"/>
  <c r="F43" i="1" s="1"/>
  <c r="H55" i="1" l="1"/>
  <c r="H51" i="1" l="1"/>
  <c r="G51" i="1"/>
  <c r="H56" i="1" l="1"/>
  <c r="G56" i="1"/>
  <c r="F56" i="1"/>
  <c r="H54" i="1"/>
  <c r="G54" i="1"/>
  <c r="F54" i="1"/>
  <c r="H53" i="1"/>
  <c r="G53" i="1"/>
  <c r="F53" i="1"/>
  <c r="H48" i="1" l="1"/>
  <c r="H44" i="1"/>
  <c r="H43" i="1"/>
  <c r="H39" i="1"/>
  <c r="H38" i="1"/>
  <c r="H36" i="1"/>
  <c r="H35" i="1" s="1"/>
  <c r="H33" i="1"/>
  <c r="H32" i="1"/>
  <c r="H29" i="1"/>
  <c r="H28" i="1"/>
  <c r="H27" i="1"/>
  <c r="H23" i="1"/>
  <c r="H21" i="1"/>
  <c r="H17" i="1"/>
  <c r="H18" i="1"/>
  <c r="H15" i="1"/>
  <c r="H14" i="1" s="1"/>
  <c r="G48" i="1"/>
  <c r="G44" i="1"/>
  <c r="G43" i="1"/>
  <c r="G39" i="1"/>
  <c r="G38" i="1"/>
  <c r="G36" i="1"/>
  <c r="G35" i="1" s="1"/>
  <c r="G33" i="1"/>
  <c r="G32" i="1"/>
  <c r="G29" i="1"/>
  <c r="G28" i="1" s="1"/>
  <c r="G27" i="1"/>
  <c r="G23" i="1" s="1"/>
  <c r="G21" i="1"/>
  <c r="G18" i="1"/>
  <c r="G17" i="1"/>
  <c r="G15" i="1"/>
  <c r="G14" i="1" s="1"/>
  <c r="F51" i="1"/>
  <c r="F48" i="1" s="1"/>
  <c r="F42" i="1" s="1"/>
  <c r="F44" i="1"/>
  <c r="F39" i="1"/>
  <c r="F38" i="1"/>
  <c r="F36" i="1"/>
  <c r="F35" i="1" s="1"/>
  <c r="F33" i="1"/>
  <c r="F32" i="1"/>
  <c r="F29" i="1"/>
  <c r="F28" i="1" s="1"/>
  <c r="F24" i="1"/>
  <c r="F23" i="1" s="1"/>
  <c r="F21" i="1"/>
  <c r="F17" i="1"/>
  <c r="F15" i="1"/>
  <c r="F14" i="1" s="1"/>
  <c r="F41" i="1" l="1"/>
  <c r="H42" i="1"/>
  <c r="H41" i="1" s="1"/>
  <c r="F31" i="1"/>
  <c r="H31" i="1"/>
  <c r="G31" i="1"/>
  <c r="G20" i="1"/>
  <c r="F20" i="1"/>
  <c r="H20" i="1"/>
  <c r="G42" i="1"/>
  <c r="G41" i="1" s="1"/>
  <c r="F18" i="1"/>
  <c r="H13" i="1" l="1"/>
  <c r="G13" i="1"/>
  <c r="F13" i="1"/>
  <c r="F58" i="1" l="1"/>
  <c r="J14" i="1" s="1"/>
  <c r="H58" i="1"/>
  <c r="L14" i="1" s="1"/>
  <c r="G58" i="1"/>
  <c r="K14" i="1" s="1"/>
  <c r="L59" i="1" l="1"/>
  <c r="L15" i="1"/>
  <c r="L19" i="1"/>
  <c r="L23" i="1"/>
  <c r="L27" i="1"/>
  <c r="L31" i="1"/>
  <c r="L35" i="1"/>
  <c r="L39" i="1"/>
  <c r="L43" i="1"/>
  <c r="L49" i="1"/>
  <c r="L53" i="1"/>
  <c r="L57" i="1"/>
  <c r="L17" i="1"/>
  <c r="L25" i="1"/>
  <c r="L29" i="1"/>
  <c r="L37" i="1"/>
  <c r="L45" i="1"/>
  <c r="L55" i="1"/>
  <c r="L58" i="1"/>
  <c r="L24" i="1"/>
  <c r="L40" i="1"/>
  <c r="L50" i="1"/>
  <c r="L18" i="1"/>
  <c r="L22" i="1"/>
  <c r="L26" i="1"/>
  <c r="L30" i="1"/>
  <c r="L38" i="1"/>
  <c r="L42" i="1"/>
  <c r="L48" i="1"/>
  <c r="L52" i="1"/>
  <c r="L56" i="1"/>
  <c r="L21" i="1"/>
  <c r="L41" i="1"/>
  <c r="L51" i="1"/>
  <c r="L16" i="1"/>
  <c r="L20" i="1"/>
  <c r="L28" i="1"/>
  <c r="L36" i="1"/>
  <c r="L44" i="1"/>
  <c r="L54" i="1"/>
  <c r="L33" i="1"/>
  <c r="L34" i="1"/>
  <c r="L32" i="1"/>
  <c r="K18" i="1"/>
  <c r="K22" i="1"/>
  <c r="K26" i="1"/>
  <c r="K30" i="1"/>
  <c r="K38" i="1"/>
  <c r="K42" i="1"/>
  <c r="K48" i="1"/>
  <c r="K52" i="1"/>
  <c r="K56" i="1"/>
  <c r="K20" i="1"/>
  <c r="K40" i="1"/>
  <c r="K50" i="1"/>
  <c r="K15" i="1"/>
  <c r="K19" i="1"/>
  <c r="K27" i="1"/>
  <c r="K35" i="1"/>
  <c r="K43" i="1"/>
  <c r="K53" i="1"/>
  <c r="K58" i="1"/>
  <c r="K17" i="1"/>
  <c r="K21" i="1"/>
  <c r="K25" i="1"/>
  <c r="K29" i="1"/>
  <c r="K37" i="1"/>
  <c r="K41" i="1"/>
  <c r="K45" i="1"/>
  <c r="K51" i="1"/>
  <c r="K55" i="1"/>
  <c r="K16" i="1"/>
  <c r="K24" i="1"/>
  <c r="K28" i="1"/>
  <c r="K36" i="1"/>
  <c r="K44" i="1"/>
  <c r="K54" i="1"/>
  <c r="K59" i="1"/>
  <c r="K23" i="1"/>
  <c r="K31" i="1"/>
  <c r="K39" i="1"/>
  <c r="K49" i="1"/>
  <c r="K57" i="1"/>
  <c r="K33" i="1"/>
  <c r="K34" i="1"/>
  <c r="K32" i="1"/>
  <c r="J17" i="1"/>
  <c r="J21" i="1"/>
  <c r="J25" i="1"/>
  <c r="J29" i="1"/>
  <c r="J37" i="1"/>
  <c r="J41" i="1"/>
  <c r="J45" i="1"/>
  <c r="J51" i="1"/>
  <c r="J55" i="1"/>
  <c r="J59" i="1"/>
  <c r="J23" i="1"/>
  <c r="J35" i="1"/>
  <c r="J43" i="1"/>
  <c r="J53" i="1"/>
  <c r="J22" i="1"/>
  <c r="J30" i="1"/>
  <c r="J38" i="1"/>
  <c r="J48" i="1"/>
  <c r="J56" i="1"/>
  <c r="J16" i="1"/>
  <c r="J20" i="1"/>
  <c r="J24" i="1"/>
  <c r="J28" i="1"/>
  <c r="J36" i="1"/>
  <c r="J40" i="1"/>
  <c r="J44" i="1"/>
  <c r="J50" i="1"/>
  <c r="J54" i="1"/>
  <c r="J58" i="1"/>
  <c r="J15" i="1"/>
  <c r="J19" i="1"/>
  <c r="J27" i="1"/>
  <c r="J31" i="1"/>
  <c r="J39" i="1"/>
  <c r="J49" i="1"/>
  <c r="J57" i="1"/>
  <c r="J18" i="1"/>
  <c r="J26" i="1"/>
  <c r="J42" i="1"/>
  <c r="J52" i="1"/>
  <c r="J34" i="1"/>
  <c r="J33" i="1"/>
  <c r="J32" i="1"/>
</calcChain>
</file>

<file path=xl/sharedStrings.xml><?xml version="1.0" encoding="utf-8"?>
<sst xmlns="http://schemas.openxmlformats.org/spreadsheetml/2006/main" count="154" uniqueCount="131">
  <si>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</si>
  <si>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</si>
  <si>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</si>
  <si>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</si>
  <si>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</si>
  <si>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</si>
  <si>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</si>
  <si>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</si>
  <si>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</si>
  <si>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</si>
  <si>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</si>
  <si>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</si>
  <si>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</si>
  <si>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</si>
  <si>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</si>
  <si>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</si>
  <si>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</si>
  <si>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</si>
  <si>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</si>
  <si>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</si>
  <si>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</si>
  <si>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</si>
  <si>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</si>
  <si>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</si>
  <si>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</si>
  <si>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</si>
  <si>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</si>
  <si>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</si>
  <si>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</si>
  <si>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</si>
  <si>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</si>
  <si>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</si>
  <si>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</si>
  <si>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</si>
  <si>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</si>
  <si>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</si>
  <si>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</si>
  <si>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</si>
  <si>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</si>
  <si>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</si>
  <si>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</si>
  <si>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</si>
  <si>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</si>
  <si>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</si>
  <si>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</si>
  <si>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</si>
  <si>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</si>
  <si>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</si>
  <si>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</si>
  <si>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</si>
  <si>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</si>
  <si>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</si>
  <si>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</si>
  <si>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</si>
  <si>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</si>
  <si>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</si>
  <si>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 xml:space="preserve"> " О бюджете Красюковского сельского поселения на 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</si>
  <si>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</si>
  <si>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</si>
  <si>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</si>
  <si>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</si>
  <si>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</si>
  <si>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</si>
  <si>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</si>
  <si>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</si>
  <si>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</si>
  <si>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</si>
  <si>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</si>
  <si>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</si>
  <si>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</si>
  <si>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</si>
  <si>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</si>
  <si>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</si>
  <si>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</si>
  <si>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</si>
  <si>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</si>
  <si>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</si>
  <si>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</si>
  <si>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</si>
  <si>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1 11 05035 10 0000 120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</si>
  <si>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</si>
  <si>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</si>
  <si>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</si>
  <si>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</si>
  <si>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Наименование 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</si>
  <si>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</si>
  <si>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</si>
  <si>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</si>
  <si>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</si>
  <si>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</si>
  <si>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</si>
  <si>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</si>
  <si>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</si>
  <si>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</si>
  <si>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</si>
  <si>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</si>
  <si>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</si>
  <si>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</si>
  <si>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</si>
  <si>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1 16 07000 00 0000 140</t>
  </si>
  <si>
    <t>2023 год</t>
  </si>
  <si>
    <t>2024 год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</si>
  <si>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</si>
  <si>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</si>
  <si>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</si>
  <si>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</si>
  <si>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</si>
  <si>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</si>
  <si>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</si>
  <si>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</si>
  <si>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</si>
  <si>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Субвенции местным бюджетам на выполнение передаваемых полномочий субъектов Российской Федерации</t>
  </si>
  <si>
    <t>2025 год</t>
  </si>
  <si>
    <t xml:space="preserve">2023 год и на плановый период 2024 и 2025 годов"   </t>
  </si>
  <si>
    <t>Объем поступлений  доходов бюджета Красюковского сельского поселения на 2023 год и плановый период 2024-2025 годов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</si>
  <si>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</si>
  <si>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</si>
  <si>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-</t>
  </si>
  <si>
    <t>2 02 15001 10 0000 150</t>
  </si>
  <si>
    <t>2 02 15001 00 0000 150</t>
  </si>
  <si>
    <t>2 02 15002 00 0000 150</t>
  </si>
  <si>
    <t>Дотации бюджетам на поддержку мер по обеспечению сбалансированности бюджетов</t>
  </si>
  <si>
    <t>Начальник службы экономики и финансов</t>
  </si>
  <si>
    <t>А.В. Сафронова</t>
  </si>
  <si>
    <t>к решению Собрания депутатов Красюковского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</si>
  <si>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 же доходов от долевого участия в организации, полученных в виде дивидендов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</si>
  <si>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</si>
  <si>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</si>
  <si>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</si>
  <si>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</si>
  <si>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№   от  12.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</si>
</sst>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?"/>
    <numFmt numFmtId="166" formatCode="_-* #,##0.0_р_._-;\-* #,##0.0_р_._-;_-* &quot;-&quot;??_р_._-;_-@_-"/>
    <numFmt numFmtId="167" formatCode="#,##0.0"/>
  </numFmts>
  <fonts count="11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8" fillId="0" borderId="0" xfId="0" applyFont="1"/>
    <xf numFmtId="0" fontId="1" fillId="0" borderId="0" xfId="0" applyFont="1" applyBorder="1" applyAlignment="1" applyProtection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/>
    <xf numFmtId="165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2" borderId="1" xfId="1" applyNumberFormat="1" applyFont="1" applyFill="1" applyBorder="1" applyAlignment="1" applyProtection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2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justify" vertical="center" wrapText="1"/>
    </xf>
    <xf numFmtId="166" fontId="2" fillId="0" borderId="1" xfId="1" applyNumberFormat="1" applyFont="1" applyFill="1" applyBorder="1" applyAlignment="1" applyProtection="1">
      <alignment horizontal="center"/>
    </xf>
    <xf numFmtId="164" fontId="8" fillId="0" borderId="0" xfId="1" applyFont="1"/>
    <xf numFmtId="0" fontId="2" fillId="0" borderId="2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7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63"/>
  <sheetViews>
    <sheetView tabSelected="1" zoomScale="80" zoomScaleNormal="80" zoomScaleSheetLayoutView="66" workbookViewId="0">
      <selection activeCell="H5" sqref="H5"/>
    </sheetView>
  </sheetViews>
  <sheetFormatPr defaultColWidth="8.85546875" defaultRowHeight="18" customHeight="1" x14ac:dyDescent="0.2"/>
  <cols>
    <col min="1" max="1" width="35.7109375" style="33" customWidth="1"/>
    <col min="2" max="2" width="80.7109375" style="33" customWidth="1"/>
    <col min="3" max="3" width="8.85546875" style="33" hidden="1" customWidth="1"/>
    <col min="4" max="4" width="12.42578125" style="33" hidden="1" customWidth="1"/>
    <col min="5" max="5" width="8.85546875" style="33" hidden="1" customWidth="1"/>
    <col min="6" max="6" width="25.140625" style="38" customWidth="1"/>
    <col min="7" max="7" width="23.7109375" style="33" customWidth="1"/>
    <col min="8" max="8" width="24" style="33" customWidth="1"/>
    <col min="9" max="9" width="8.85546875" style="33"/>
    <col min="10" max="10" width="13.42578125" style="33" hidden="1" customWidth="1"/>
    <col min="11" max="12" width="10" style="33" hidden="1" customWidth="1"/>
    <col min="13" max="16384" width="8.85546875" style="33"/>
  </cols>
  <sheetData>
    <row r="1" spans="1:12" ht="15.75" x14ac:dyDescent="0.25">
      <c r="B1" s="1"/>
      <c r="C1" s="1"/>
      <c r="D1" s="1"/>
      <c r="E1" s="1"/>
      <c r="G1" s="39"/>
      <c r="H1" s="2" t="s">
        <v>55</v>
      </c>
    </row>
    <row r="2" spans="1:12" ht="15.75" x14ac:dyDescent="0.25">
      <c r="B2" s="1"/>
      <c r="C2" s="1"/>
      <c r="D2" s="1"/>
      <c r="E2" s="1"/>
      <c r="G2" s="39"/>
      <c r="H2" s="2" t="s">
        <v>124</v>
      </c>
    </row>
    <row r="3" spans="1:12" ht="15.75" x14ac:dyDescent="0.25">
      <c r="B3" s="1"/>
      <c r="C3" s="1"/>
      <c r="D3" s="1"/>
      <c r="E3" s="1"/>
      <c r="G3" s="39"/>
      <c r="H3" s="2" t="s">
        <v>56</v>
      </c>
    </row>
    <row r="4" spans="1:12" ht="15.75" x14ac:dyDescent="0.25">
      <c r="B4" s="1"/>
      <c r="C4" s="1"/>
      <c r="D4" s="1"/>
      <c r="E4" s="1"/>
      <c r="G4" s="39"/>
      <c r="H4" s="2" t="s">
        <v>113</v>
      </c>
    </row>
    <row r="5" spans="1:12" ht="15.75" x14ac:dyDescent="0.25">
      <c r="B5" s="1"/>
      <c r="C5" s="1"/>
      <c r="D5" s="1"/>
      <c r="E5" s="1"/>
      <c r="G5" s="39"/>
      <c r="H5" s="2" t="s">
        <v>130</v>
      </c>
    </row>
    <row r="6" spans="1:12" ht="64.900000000000006" customHeight="1" x14ac:dyDescent="0.2">
      <c r="A6" s="60" t="s">
        <v>114</v>
      </c>
      <c r="B6" s="60"/>
      <c r="C6" s="60"/>
      <c r="D6" s="60"/>
      <c r="E6" s="60"/>
      <c r="F6" s="60"/>
      <c r="G6" s="60"/>
      <c r="H6" s="60"/>
    </row>
    <row r="7" spans="1:12" ht="12.75" x14ac:dyDescent="0.2"/>
    <row r="8" spans="1:12" ht="18" customHeight="1" x14ac:dyDescent="0.3">
      <c r="B8" s="3"/>
      <c r="C8" s="3"/>
      <c r="D8" s="3"/>
      <c r="E8" s="3"/>
      <c r="H8" s="8" t="s">
        <v>0</v>
      </c>
    </row>
    <row r="9" spans="1:12" ht="25.15" customHeight="1" x14ac:dyDescent="0.2">
      <c r="A9" s="62" t="s">
        <v>2</v>
      </c>
      <c r="B9" s="62" t="s">
        <v>84</v>
      </c>
      <c r="C9" s="62" t="s">
        <v>9</v>
      </c>
      <c r="D9" s="62" t="s">
        <v>1</v>
      </c>
      <c r="E9" s="62" t="s">
        <v>8</v>
      </c>
      <c r="F9" s="62" t="s">
        <v>100</v>
      </c>
      <c r="G9" s="64" t="s">
        <v>101</v>
      </c>
      <c r="H9" s="65" t="s">
        <v>112</v>
      </c>
    </row>
    <row r="10" spans="1:12" ht="25.15" customHeight="1" x14ac:dyDescent="0.2">
      <c r="A10" s="62"/>
      <c r="B10" s="62"/>
      <c r="C10" s="62"/>
      <c r="D10" s="62"/>
      <c r="E10" s="62"/>
      <c r="F10" s="63"/>
      <c r="G10" s="64"/>
      <c r="H10" s="66"/>
    </row>
    <row r="11" spans="1:12" ht="19.5" hidden="1" customHeight="1" x14ac:dyDescent="0.2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0"/>
      <c r="H11" s="40"/>
    </row>
    <row r="12" spans="1:12" ht="19.5" customHeight="1" x14ac:dyDescent="0.25">
      <c r="A12" s="26" t="s">
        <v>3</v>
      </c>
      <c r="B12" s="26" t="s">
        <v>4</v>
      </c>
      <c r="C12" s="26"/>
      <c r="D12" s="26"/>
      <c r="E12" s="26"/>
      <c r="F12" s="26" t="s">
        <v>5</v>
      </c>
      <c r="G12" s="27">
        <v>4</v>
      </c>
      <c r="H12" s="27">
        <v>5</v>
      </c>
    </row>
    <row r="13" spans="1:12" ht="19.5" customHeight="1" x14ac:dyDescent="0.25">
      <c r="A13" s="44" t="s">
        <v>10</v>
      </c>
      <c r="B13" s="41" t="s">
        <v>11</v>
      </c>
      <c r="C13" s="44"/>
      <c r="D13" s="44"/>
      <c r="E13" s="41" t="s">
        <v>11</v>
      </c>
      <c r="F13" s="29">
        <f t="shared" ref="F13:G13" si="0">F14+F17+F20+F28+F31+F38</f>
        <v>9958.4</v>
      </c>
      <c r="G13" s="29">
        <f t="shared" si="0"/>
        <v>10349.4</v>
      </c>
      <c r="H13" s="29">
        <f t="shared" ref="H13" si="1">H14+H17+H20+H28+H31+H38</f>
        <v>10713</v>
      </c>
    </row>
    <row r="14" spans="1:12" ht="19.5" customHeight="1" x14ac:dyDescent="0.25">
      <c r="A14" s="45" t="s">
        <v>12</v>
      </c>
      <c r="B14" s="42" t="s">
        <v>13</v>
      </c>
      <c r="C14" s="45"/>
      <c r="D14" s="45"/>
      <c r="E14" s="42" t="s">
        <v>13</v>
      </c>
      <c r="F14" s="29">
        <f t="shared" ref="F14:H15" si="2">F15</f>
        <v>2360.8000000000002</v>
      </c>
      <c r="G14" s="29">
        <f t="shared" si="2"/>
        <v>2544.9</v>
      </c>
      <c r="H14" s="29">
        <f t="shared" si="2"/>
        <v>2705.3</v>
      </c>
      <c r="J14" s="58">
        <f t="shared" ref="J14:J45" si="3">F13/$F$58*100</f>
        <v>35.791842030542966</v>
      </c>
      <c r="K14" s="58">
        <f t="shared" ref="K14:K45" si="4">G13/$G$58*100</f>
        <v>12.10011761762347</v>
      </c>
      <c r="L14" s="58">
        <f t="shared" ref="L14:L45" si="5">H13/$H$58*100</f>
        <v>19.385168256311985</v>
      </c>
    </row>
    <row r="15" spans="1:12" ht="27" customHeight="1" x14ac:dyDescent="0.25">
      <c r="A15" s="46" t="s">
        <v>14</v>
      </c>
      <c r="B15" s="37" t="s">
        <v>15</v>
      </c>
      <c r="C15" s="46"/>
      <c r="D15" s="46"/>
      <c r="E15" s="37" t="s">
        <v>15</v>
      </c>
      <c r="F15" s="32">
        <f t="shared" si="2"/>
        <v>2360.8000000000002</v>
      </c>
      <c r="G15" s="32">
        <f t="shared" si="2"/>
        <v>2544.9</v>
      </c>
      <c r="H15" s="32">
        <f t="shared" si="2"/>
        <v>2705.3</v>
      </c>
      <c r="J15" s="58">
        <f t="shared" si="3"/>
        <v>8.4850358155633288</v>
      </c>
      <c r="K15" s="58">
        <f t="shared" si="4"/>
        <v>2.975398508617888</v>
      </c>
      <c r="L15" s="58">
        <f t="shared" si="5"/>
        <v>4.8952390258378431</v>
      </c>
    </row>
    <row r="16" spans="1:12" ht="89.25" customHeight="1" x14ac:dyDescent="0.25">
      <c r="A16" s="46" t="s">
        <v>16</v>
      </c>
      <c r="B16" s="37" t="s">
        <v>125</v>
      </c>
      <c r="C16" s="46"/>
      <c r="D16" s="46"/>
      <c r="E16" s="37" t="s">
        <v>17</v>
      </c>
      <c r="F16" s="30">
        <v>2360.8000000000002</v>
      </c>
      <c r="G16" s="30">
        <v>2544.9</v>
      </c>
      <c r="H16" s="30">
        <v>2705.3</v>
      </c>
      <c r="J16" s="58">
        <f t="shared" si="3"/>
        <v>8.4850358155633288</v>
      </c>
      <c r="K16" s="58">
        <f t="shared" si="4"/>
        <v>2.975398508617888</v>
      </c>
      <c r="L16" s="58">
        <f t="shared" si="5"/>
        <v>4.8952390258378431</v>
      </c>
    </row>
    <row r="17" spans="1:12" ht="33.75" customHeight="1" x14ac:dyDescent="0.25">
      <c r="A17" s="45" t="s">
        <v>18</v>
      </c>
      <c r="B17" s="42" t="s">
        <v>19</v>
      </c>
      <c r="C17" s="45"/>
      <c r="D17" s="45"/>
      <c r="E17" s="42" t="s">
        <v>19</v>
      </c>
      <c r="F17" s="29">
        <f>F19</f>
        <v>2633.9</v>
      </c>
      <c r="G17" s="29">
        <f t="shared" ref="G17" si="6">G19</f>
        <v>2839.3</v>
      </c>
      <c r="H17" s="29">
        <f t="shared" ref="H17" si="7">H19</f>
        <v>3040.9</v>
      </c>
      <c r="J17" s="58">
        <f t="shared" si="3"/>
        <v>8.4850358155633288</v>
      </c>
      <c r="K17" s="58">
        <f t="shared" si="4"/>
        <v>2.975398508617888</v>
      </c>
      <c r="L17" s="58">
        <f t="shared" si="5"/>
        <v>4.8952390258378431</v>
      </c>
    </row>
    <row r="18" spans="1:12" ht="31.5" customHeight="1" x14ac:dyDescent="0.25">
      <c r="A18" s="46" t="s">
        <v>20</v>
      </c>
      <c r="B18" s="37" t="s">
        <v>21</v>
      </c>
      <c r="C18" s="46"/>
      <c r="D18" s="46"/>
      <c r="E18" s="37" t="s">
        <v>21</v>
      </c>
      <c r="F18" s="30">
        <f>F19</f>
        <v>2633.9</v>
      </c>
      <c r="G18" s="30">
        <f>G19</f>
        <v>2839.3</v>
      </c>
      <c r="H18" s="30">
        <f>H19</f>
        <v>3040.9</v>
      </c>
      <c r="J18" s="58">
        <f t="shared" si="3"/>
        <v>9.4665943047323999</v>
      </c>
      <c r="K18" s="58">
        <f t="shared" si="4"/>
        <v>3.3195995856492475</v>
      </c>
      <c r="L18" s="58">
        <f t="shared" si="5"/>
        <v>5.5025070615718397</v>
      </c>
    </row>
    <row r="19" spans="1:12" ht="23.25" customHeight="1" x14ac:dyDescent="0.25">
      <c r="A19" s="46" t="s">
        <v>22</v>
      </c>
      <c r="B19" s="37" t="s">
        <v>21</v>
      </c>
      <c r="C19" s="46"/>
      <c r="D19" s="46"/>
      <c r="E19" s="37" t="s">
        <v>21</v>
      </c>
      <c r="F19" s="30">
        <v>2633.9</v>
      </c>
      <c r="G19" s="30">
        <v>2839.3</v>
      </c>
      <c r="H19" s="30">
        <v>3040.9</v>
      </c>
      <c r="J19" s="58">
        <f t="shared" si="3"/>
        <v>9.4665943047323999</v>
      </c>
      <c r="K19" s="58">
        <f t="shared" si="4"/>
        <v>3.3195995856492475</v>
      </c>
      <c r="L19" s="58">
        <f t="shared" si="5"/>
        <v>5.5025070615718397</v>
      </c>
    </row>
    <row r="20" spans="1:12" ht="27" customHeight="1" x14ac:dyDescent="0.25">
      <c r="A20" s="15" t="s">
        <v>63</v>
      </c>
      <c r="B20" s="42" t="s">
        <v>61</v>
      </c>
      <c r="C20" s="45"/>
      <c r="D20" s="45"/>
      <c r="E20" s="42" t="s">
        <v>19</v>
      </c>
      <c r="F20" s="48">
        <f t="shared" ref="F20:G20" si="8">F21+F23</f>
        <v>4923.8</v>
      </c>
      <c r="G20" s="48">
        <f t="shared" si="8"/>
        <v>4923.8</v>
      </c>
      <c r="H20" s="48">
        <f t="shared" ref="H20" si="9">H21+H23</f>
        <v>4923.8</v>
      </c>
      <c r="J20" s="58">
        <f t="shared" si="3"/>
        <v>9.4665943047323999</v>
      </c>
      <c r="K20" s="58">
        <f t="shared" si="4"/>
        <v>3.3195995856492475</v>
      </c>
      <c r="L20" s="58">
        <f t="shared" si="5"/>
        <v>5.5025070615718397</v>
      </c>
    </row>
    <row r="21" spans="1:12" ht="25.5" customHeight="1" x14ac:dyDescent="0.25">
      <c r="A21" s="46" t="s">
        <v>64</v>
      </c>
      <c r="B21" s="12" t="s">
        <v>62</v>
      </c>
      <c r="C21" s="46"/>
      <c r="D21" s="46"/>
      <c r="E21" s="37" t="s">
        <v>21</v>
      </c>
      <c r="F21" s="47">
        <f t="shared" ref="F21:H21" si="10">F22</f>
        <v>422.3</v>
      </c>
      <c r="G21" s="47">
        <f t="shared" si="10"/>
        <v>422.3</v>
      </c>
      <c r="H21" s="47">
        <f t="shared" si="10"/>
        <v>422.3</v>
      </c>
      <c r="J21" s="58">
        <f t="shared" si="3"/>
        <v>17.69680589150742</v>
      </c>
      <c r="K21" s="58">
        <f t="shared" si="4"/>
        <v>5.7567162468988009</v>
      </c>
      <c r="L21" s="58">
        <f t="shared" si="5"/>
        <v>8.9096136899494969</v>
      </c>
    </row>
    <row r="22" spans="1:12" ht="54.75" customHeight="1" x14ac:dyDescent="0.25">
      <c r="A22" s="16" t="s">
        <v>65</v>
      </c>
      <c r="B22" s="12" t="s">
        <v>126</v>
      </c>
      <c r="C22" s="46"/>
      <c r="D22" s="46"/>
      <c r="E22" s="37" t="s">
        <v>21</v>
      </c>
      <c r="F22" s="30">
        <v>422.3</v>
      </c>
      <c r="G22" s="30">
        <v>422.3</v>
      </c>
      <c r="H22" s="30">
        <v>422.3</v>
      </c>
      <c r="J22" s="58">
        <f t="shared" si="3"/>
        <v>1.5178035517250057</v>
      </c>
      <c r="K22" s="58">
        <f t="shared" si="4"/>
        <v>0.49373680309219781</v>
      </c>
      <c r="L22" s="58">
        <f t="shared" si="5"/>
        <v>0.76415164329698049</v>
      </c>
    </row>
    <row r="23" spans="1:12" ht="22.5" customHeight="1" x14ac:dyDescent="0.25">
      <c r="A23" s="14" t="s">
        <v>71</v>
      </c>
      <c r="B23" s="12" t="s">
        <v>66</v>
      </c>
      <c r="C23" s="46"/>
      <c r="D23" s="46"/>
      <c r="E23" s="37"/>
      <c r="F23" s="47">
        <f t="shared" ref="F23:G23" si="11">F24+F26</f>
        <v>4501.5</v>
      </c>
      <c r="G23" s="47">
        <f t="shared" si="11"/>
        <v>4501.5</v>
      </c>
      <c r="H23" s="47">
        <f t="shared" ref="H23" si="12">H24+H26</f>
        <v>4501.5</v>
      </c>
      <c r="J23" s="58">
        <f t="shared" si="3"/>
        <v>1.5178035517250057</v>
      </c>
      <c r="K23" s="58">
        <f t="shared" si="4"/>
        <v>0.49373680309219781</v>
      </c>
      <c r="L23" s="58">
        <f t="shared" si="5"/>
        <v>0.76415164329698049</v>
      </c>
    </row>
    <row r="24" spans="1:12" ht="23.25" customHeight="1" x14ac:dyDescent="0.25">
      <c r="A24" s="18" t="s">
        <v>72</v>
      </c>
      <c r="B24" s="13" t="s">
        <v>67</v>
      </c>
      <c r="C24" s="46"/>
      <c r="D24" s="46"/>
      <c r="E24" s="37"/>
      <c r="F24" s="47">
        <f t="shared" ref="F24" si="13">F25</f>
        <v>1755.6</v>
      </c>
      <c r="G24" s="47">
        <v>1755.6</v>
      </c>
      <c r="H24" s="47">
        <v>1755.6</v>
      </c>
      <c r="J24" s="58">
        <f t="shared" si="3"/>
        <v>16.179002339782411</v>
      </c>
      <c r="K24" s="58">
        <f t="shared" si="4"/>
        <v>5.2629794438066018</v>
      </c>
      <c r="L24" s="58">
        <f t="shared" si="5"/>
        <v>8.1454620466525149</v>
      </c>
    </row>
    <row r="25" spans="1:12" ht="37.5" customHeight="1" x14ac:dyDescent="0.25">
      <c r="A25" s="18" t="s">
        <v>73</v>
      </c>
      <c r="B25" s="17" t="s">
        <v>68</v>
      </c>
      <c r="C25" s="46"/>
      <c r="D25" s="46"/>
      <c r="E25" s="37"/>
      <c r="F25" s="47">
        <v>1755.6</v>
      </c>
      <c r="G25" s="47">
        <v>1425.1000000000004</v>
      </c>
      <c r="H25" s="47">
        <v>1425.1000000000004</v>
      </c>
      <c r="J25" s="58">
        <f t="shared" si="3"/>
        <v>6.3098648245522613</v>
      </c>
      <c r="K25" s="58">
        <f t="shared" si="4"/>
        <v>2.0525795205035813</v>
      </c>
      <c r="L25" s="58">
        <f t="shared" si="5"/>
        <v>3.1767573406871392</v>
      </c>
    </row>
    <row r="26" spans="1:12" ht="27" customHeight="1" x14ac:dyDescent="0.25">
      <c r="A26" s="18" t="s">
        <v>74</v>
      </c>
      <c r="B26" s="17" t="s">
        <v>69</v>
      </c>
      <c r="C26" s="45"/>
      <c r="D26" s="45"/>
      <c r="E26" s="42" t="s">
        <v>24</v>
      </c>
      <c r="F26" s="31">
        <v>2745.9</v>
      </c>
      <c r="G26" s="31">
        <v>2745.9</v>
      </c>
      <c r="H26" s="31">
        <v>2745.9</v>
      </c>
      <c r="J26" s="58">
        <f t="shared" si="3"/>
        <v>6.3098648245522613</v>
      </c>
      <c r="K26" s="58">
        <f t="shared" si="4"/>
        <v>1.6661717217302658</v>
      </c>
      <c r="L26" s="58">
        <f t="shared" si="5"/>
        <v>2.5787177524568485</v>
      </c>
    </row>
    <row r="27" spans="1:12" ht="41.25" customHeight="1" x14ac:dyDescent="0.25">
      <c r="A27" s="18" t="s">
        <v>75</v>
      </c>
      <c r="B27" s="17" t="s">
        <v>70</v>
      </c>
      <c r="C27" s="45"/>
      <c r="D27" s="45"/>
      <c r="E27" s="42"/>
      <c r="F27" s="31">
        <v>2201.5</v>
      </c>
      <c r="G27" s="31">
        <f>3401.5-1200</f>
        <v>2201.5</v>
      </c>
      <c r="H27" s="31">
        <f>3401.5-1200</f>
        <v>2201.5</v>
      </c>
      <c r="J27" s="58">
        <f t="shared" si="3"/>
        <v>9.8691375152301521</v>
      </c>
      <c r="K27" s="58">
        <f t="shared" si="4"/>
        <v>3.2103999233030214</v>
      </c>
      <c r="L27" s="58">
        <f t="shared" si="5"/>
        <v>4.9687047059653775</v>
      </c>
    </row>
    <row r="28" spans="1:12" ht="28.5" customHeight="1" x14ac:dyDescent="0.25">
      <c r="A28" s="45" t="s">
        <v>23</v>
      </c>
      <c r="B28" s="42" t="s">
        <v>24</v>
      </c>
      <c r="C28" s="46"/>
      <c r="D28" s="46"/>
      <c r="E28" s="37" t="s">
        <v>25</v>
      </c>
      <c r="F28" s="29">
        <f t="shared" ref="F28:H29" si="14">F29</f>
        <v>11.5</v>
      </c>
      <c r="G28" s="29">
        <f t="shared" si="14"/>
        <v>11.9</v>
      </c>
      <c r="H28" s="29">
        <f t="shared" si="14"/>
        <v>12.4</v>
      </c>
      <c r="J28" s="58">
        <f t="shared" si="3"/>
        <v>7.9124899813464351</v>
      </c>
      <c r="K28" s="58">
        <f t="shared" si="4"/>
        <v>2.573908529499108</v>
      </c>
      <c r="L28" s="58">
        <f t="shared" si="5"/>
        <v>3.9836131724326367</v>
      </c>
    </row>
    <row r="29" spans="1:12" ht="58.5" customHeight="1" x14ac:dyDescent="0.25">
      <c r="A29" s="11" t="s">
        <v>58</v>
      </c>
      <c r="B29" s="10" t="s">
        <v>57</v>
      </c>
      <c r="C29" s="46"/>
      <c r="D29" s="46"/>
      <c r="E29" s="37" t="s">
        <v>26</v>
      </c>
      <c r="F29" s="32">
        <f t="shared" si="14"/>
        <v>11.5</v>
      </c>
      <c r="G29" s="32">
        <f t="shared" si="14"/>
        <v>11.9</v>
      </c>
      <c r="H29" s="32">
        <f t="shared" si="14"/>
        <v>12.4</v>
      </c>
      <c r="J29" s="58">
        <f t="shared" si="3"/>
        <v>4.1332561792179881E-2</v>
      </c>
      <c r="K29" s="58">
        <f t="shared" si="4"/>
        <v>1.3913019078373558E-2</v>
      </c>
      <c r="L29" s="58">
        <f t="shared" si="5"/>
        <v>2.2437793930576742E-2</v>
      </c>
    </row>
    <row r="30" spans="1:12" ht="51.75" customHeight="1" x14ac:dyDescent="0.25">
      <c r="A30" s="11" t="s">
        <v>60</v>
      </c>
      <c r="B30" s="10" t="s">
        <v>59</v>
      </c>
      <c r="C30" s="6"/>
      <c r="D30" s="6"/>
      <c r="E30" s="5" t="s">
        <v>27</v>
      </c>
      <c r="F30" s="30">
        <v>11.5</v>
      </c>
      <c r="G30" s="30">
        <v>11.9</v>
      </c>
      <c r="H30" s="30">
        <v>12.4</v>
      </c>
      <c r="J30" s="58">
        <f t="shared" si="3"/>
        <v>4.1332561792179881E-2</v>
      </c>
      <c r="K30" s="58">
        <f t="shared" si="4"/>
        <v>1.3913019078373558E-2</v>
      </c>
      <c r="L30" s="58">
        <f t="shared" si="5"/>
        <v>2.2437793930576742E-2</v>
      </c>
    </row>
    <row r="31" spans="1:12" ht="36" customHeight="1" x14ac:dyDescent="0.25">
      <c r="A31" s="15" t="s">
        <v>28</v>
      </c>
      <c r="B31" s="42" t="s">
        <v>29</v>
      </c>
      <c r="C31" s="46"/>
      <c r="D31" s="46"/>
      <c r="E31" s="37" t="s">
        <v>31</v>
      </c>
      <c r="F31" s="29">
        <f t="shared" ref="F31:G31" si="15">F32+F36</f>
        <v>18</v>
      </c>
      <c r="G31" s="29">
        <f t="shared" si="15"/>
        <v>18.7</v>
      </c>
      <c r="H31" s="29">
        <f t="shared" ref="H31" si="16">H32+H36</f>
        <v>19.399999999999999</v>
      </c>
      <c r="J31" s="58">
        <f t="shared" si="3"/>
        <v>4.1332561792179881E-2</v>
      </c>
      <c r="K31" s="58">
        <f t="shared" si="4"/>
        <v>1.3913019078373558E-2</v>
      </c>
      <c r="L31" s="58">
        <f t="shared" si="5"/>
        <v>2.2437793930576742E-2</v>
      </c>
    </row>
    <row r="32" spans="1:12" ht="81" hidden="1" customHeight="1" x14ac:dyDescent="0.25">
      <c r="A32" s="14" t="s">
        <v>30</v>
      </c>
      <c r="B32" s="10" t="s">
        <v>76</v>
      </c>
      <c r="C32" s="46"/>
      <c r="D32" s="46"/>
      <c r="E32" s="37" t="s">
        <v>32</v>
      </c>
      <c r="F32" s="32">
        <f t="shared" ref="F32:G32" si="17">F34</f>
        <v>0</v>
      </c>
      <c r="G32" s="32">
        <f t="shared" si="17"/>
        <v>0</v>
      </c>
      <c r="H32" s="32">
        <f t="shared" ref="H32" si="18">H34</f>
        <v>0</v>
      </c>
      <c r="J32" s="58">
        <f t="shared" si="3"/>
        <v>6.4694444544281554E-2</v>
      </c>
      <c r="K32" s="58">
        <f t="shared" si="4"/>
        <v>2.1863315694587018E-2</v>
      </c>
      <c r="L32" s="58">
        <f t="shared" si="5"/>
        <v>3.5104290504289419E-2</v>
      </c>
    </row>
    <row r="33" spans="1:12" ht="69" hidden="1" customHeight="1" x14ac:dyDescent="0.25">
      <c r="A33" s="19" t="s">
        <v>78</v>
      </c>
      <c r="B33" s="35" t="s">
        <v>77</v>
      </c>
      <c r="C33" s="46"/>
      <c r="D33" s="46"/>
      <c r="E33" s="37" t="s">
        <v>33</v>
      </c>
      <c r="F33" s="32">
        <f t="shared" ref="F33:H33" si="19">F34</f>
        <v>0</v>
      </c>
      <c r="G33" s="32">
        <f t="shared" si="19"/>
        <v>0</v>
      </c>
      <c r="H33" s="32">
        <f t="shared" si="19"/>
        <v>0</v>
      </c>
      <c r="J33" s="58">
        <f t="shared" si="3"/>
        <v>0</v>
      </c>
      <c r="K33" s="58">
        <f t="shared" si="4"/>
        <v>0</v>
      </c>
      <c r="L33" s="58">
        <f t="shared" si="5"/>
        <v>0</v>
      </c>
    </row>
    <row r="34" spans="1:12" s="53" customFormat="1" ht="67.150000000000006" hidden="1" customHeight="1" x14ac:dyDescent="0.2">
      <c r="A34" s="19" t="s">
        <v>79</v>
      </c>
      <c r="B34" s="36" t="s">
        <v>106</v>
      </c>
      <c r="C34" s="46"/>
      <c r="D34" s="46"/>
      <c r="E34" s="37" t="s">
        <v>34</v>
      </c>
      <c r="F34" s="52"/>
      <c r="G34" s="52"/>
      <c r="H34" s="52"/>
      <c r="J34" s="58">
        <f t="shared" si="3"/>
        <v>0</v>
      </c>
      <c r="K34" s="58">
        <f t="shared" si="4"/>
        <v>0</v>
      </c>
      <c r="L34" s="58">
        <f t="shared" si="5"/>
        <v>0</v>
      </c>
    </row>
    <row r="35" spans="1:12" ht="32.25" customHeight="1" x14ac:dyDescent="0.25">
      <c r="A35" s="19" t="s">
        <v>94</v>
      </c>
      <c r="B35" s="36" t="s">
        <v>95</v>
      </c>
      <c r="C35" s="46"/>
      <c r="D35" s="46"/>
      <c r="E35" s="37"/>
      <c r="F35" s="32">
        <f t="shared" ref="F35:H35" si="20">F36</f>
        <v>18</v>
      </c>
      <c r="G35" s="32">
        <f t="shared" si="20"/>
        <v>18.7</v>
      </c>
      <c r="H35" s="32">
        <f t="shared" si="20"/>
        <v>19.399999999999999</v>
      </c>
      <c r="J35" s="58">
        <f t="shared" si="3"/>
        <v>0</v>
      </c>
      <c r="K35" s="58">
        <f t="shared" si="4"/>
        <v>0</v>
      </c>
      <c r="L35" s="58">
        <f t="shared" si="5"/>
        <v>0</v>
      </c>
    </row>
    <row r="36" spans="1:12" ht="57" customHeight="1" x14ac:dyDescent="0.25">
      <c r="A36" s="19" t="s">
        <v>96</v>
      </c>
      <c r="B36" s="36" t="s">
        <v>97</v>
      </c>
      <c r="C36" s="46"/>
      <c r="D36" s="46"/>
      <c r="E36" s="37"/>
      <c r="F36" s="30">
        <f t="shared" ref="F36:H36" si="21">F37</f>
        <v>18</v>
      </c>
      <c r="G36" s="30">
        <f t="shared" si="21"/>
        <v>18.7</v>
      </c>
      <c r="H36" s="30">
        <f t="shared" si="21"/>
        <v>19.399999999999999</v>
      </c>
      <c r="J36" s="58">
        <f t="shared" si="3"/>
        <v>6.4694444544281554E-2</v>
      </c>
      <c r="K36" s="58">
        <f t="shared" si="4"/>
        <v>2.1863315694587018E-2</v>
      </c>
      <c r="L36" s="58">
        <f t="shared" si="5"/>
        <v>3.5104290504289419E-2</v>
      </c>
    </row>
    <row r="37" spans="1:12" ht="67.150000000000006" customHeight="1" x14ac:dyDescent="0.25">
      <c r="A37" s="19" t="s">
        <v>98</v>
      </c>
      <c r="B37" s="36" t="s">
        <v>107</v>
      </c>
      <c r="C37" s="46"/>
      <c r="D37" s="46"/>
      <c r="E37" s="37"/>
      <c r="F37" s="30">
        <v>18</v>
      </c>
      <c r="G37" s="30">
        <v>18.7</v>
      </c>
      <c r="H37" s="30">
        <v>19.399999999999999</v>
      </c>
      <c r="J37" s="58">
        <f t="shared" si="3"/>
        <v>6.4694444544281554E-2</v>
      </c>
      <c r="K37" s="58">
        <f t="shared" si="4"/>
        <v>2.1863315694587018E-2</v>
      </c>
      <c r="L37" s="58">
        <f t="shared" si="5"/>
        <v>3.5104290504289419E-2</v>
      </c>
    </row>
    <row r="38" spans="1:12" ht="24" customHeight="1" x14ac:dyDescent="0.25">
      <c r="A38" s="50" t="s">
        <v>35</v>
      </c>
      <c r="B38" s="42" t="s">
        <v>36</v>
      </c>
      <c r="C38" s="46"/>
      <c r="D38" s="46"/>
      <c r="E38" s="37" t="s">
        <v>37</v>
      </c>
      <c r="F38" s="29">
        <f t="shared" ref="F38:G38" si="22">F40</f>
        <v>10.4</v>
      </c>
      <c r="G38" s="29">
        <f t="shared" si="22"/>
        <v>10.8</v>
      </c>
      <c r="H38" s="29">
        <f t="shared" ref="H38" si="23">H40</f>
        <v>11.2</v>
      </c>
      <c r="J38" s="58">
        <f t="shared" si="3"/>
        <v>6.4694444544281554E-2</v>
      </c>
      <c r="K38" s="58">
        <f t="shared" si="4"/>
        <v>2.1863315694587018E-2</v>
      </c>
      <c r="L38" s="58">
        <f t="shared" si="5"/>
        <v>3.5104290504289419E-2</v>
      </c>
    </row>
    <row r="39" spans="1:12" ht="102.75" customHeight="1" x14ac:dyDescent="0.25">
      <c r="A39" s="46" t="s">
        <v>99</v>
      </c>
      <c r="B39" s="37" t="s">
        <v>110</v>
      </c>
      <c r="C39" s="46"/>
      <c r="D39" s="46"/>
      <c r="E39" s="37" t="s">
        <v>38</v>
      </c>
      <c r="F39" s="32">
        <f t="shared" ref="F39:H39" si="24">F40</f>
        <v>10.4</v>
      </c>
      <c r="G39" s="32">
        <f t="shared" si="24"/>
        <v>10.8</v>
      </c>
      <c r="H39" s="32">
        <f t="shared" si="24"/>
        <v>11.2</v>
      </c>
      <c r="J39" s="58">
        <f t="shared" si="3"/>
        <v>3.737901240336268E-2</v>
      </c>
      <c r="K39" s="58">
        <f t="shared" si="4"/>
        <v>1.262694168457432E-2</v>
      </c>
      <c r="L39" s="58">
        <f t="shared" si="5"/>
        <v>2.0266394517940281E-2</v>
      </c>
    </row>
    <row r="40" spans="1:12" ht="82.5" customHeight="1" x14ac:dyDescent="0.25">
      <c r="A40" s="46" t="s">
        <v>108</v>
      </c>
      <c r="B40" s="37" t="s">
        <v>109</v>
      </c>
      <c r="C40" s="44"/>
      <c r="D40" s="44"/>
      <c r="E40" s="41" t="s">
        <v>40</v>
      </c>
      <c r="F40" s="30">
        <v>10.4</v>
      </c>
      <c r="G40" s="30">
        <v>10.8</v>
      </c>
      <c r="H40" s="30">
        <v>11.2</v>
      </c>
      <c r="J40" s="58">
        <f t="shared" si="3"/>
        <v>3.737901240336268E-2</v>
      </c>
      <c r="K40" s="58">
        <f t="shared" si="4"/>
        <v>1.262694168457432E-2</v>
      </c>
      <c r="L40" s="58">
        <f t="shared" si="5"/>
        <v>2.0266394517940281E-2</v>
      </c>
    </row>
    <row r="41" spans="1:12" ht="25.5" customHeight="1" x14ac:dyDescent="0.25">
      <c r="A41" s="44" t="s">
        <v>39</v>
      </c>
      <c r="B41" s="41" t="s">
        <v>40</v>
      </c>
      <c r="C41" s="45"/>
      <c r="D41" s="45"/>
      <c r="E41" s="42" t="s">
        <v>42</v>
      </c>
      <c r="F41" s="29">
        <f t="shared" ref="F41:H41" si="25">F42</f>
        <v>17864.7</v>
      </c>
      <c r="G41" s="29">
        <f t="shared" si="25"/>
        <v>75182</v>
      </c>
      <c r="H41" s="29">
        <f t="shared" si="25"/>
        <v>44550.9</v>
      </c>
      <c r="J41" s="58">
        <f t="shared" si="3"/>
        <v>3.737901240336268E-2</v>
      </c>
      <c r="K41" s="58">
        <f t="shared" si="4"/>
        <v>1.262694168457432E-2</v>
      </c>
      <c r="L41" s="58">
        <f t="shared" si="5"/>
        <v>2.0266394517940281E-2</v>
      </c>
    </row>
    <row r="42" spans="1:12" ht="33.4" customHeight="1" x14ac:dyDescent="0.25">
      <c r="A42" s="45" t="s">
        <v>41</v>
      </c>
      <c r="B42" s="42" t="s">
        <v>42</v>
      </c>
      <c r="C42" s="46"/>
      <c r="D42" s="46"/>
      <c r="E42" s="49" t="s">
        <v>43</v>
      </c>
      <c r="F42" s="29">
        <f>F43+F48+F53</f>
        <v>17864.7</v>
      </c>
      <c r="G42" s="29">
        <f>G43+G48+G53</f>
        <v>75182</v>
      </c>
      <c r="H42" s="29">
        <f>H43+H48+H53</f>
        <v>44550.9</v>
      </c>
      <c r="J42" s="58">
        <f t="shared" si="3"/>
        <v>64.208157969457034</v>
      </c>
      <c r="K42" s="58">
        <f t="shared" si="4"/>
        <v>87.899882382376532</v>
      </c>
      <c r="L42" s="58">
        <f t="shared" si="5"/>
        <v>80.614831743688015</v>
      </c>
    </row>
    <row r="43" spans="1:12" ht="42.75" customHeight="1" x14ac:dyDescent="0.25">
      <c r="A43" s="46" t="s">
        <v>85</v>
      </c>
      <c r="B43" s="37" t="s">
        <v>43</v>
      </c>
      <c r="C43" s="46"/>
      <c r="D43" s="46"/>
      <c r="E43" s="37" t="s">
        <v>44</v>
      </c>
      <c r="F43" s="32">
        <f>F45+F46</f>
        <v>13435</v>
      </c>
      <c r="G43" s="32">
        <f t="shared" ref="G43" si="26">G45</f>
        <v>10470.700000000001</v>
      </c>
      <c r="H43" s="32">
        <f t="shared" ref="H43" si="27">H45</f>
        <v>9423.6</v>
      </c>
      <c r="J43" s="58">
        <f t="shared" si="3"/>
        <v>64.208157969457034</v>
      </c>
      <c r="K43" s="58">
        <f t="shared" si="4"/>
        <v>87.899882382376532</v>
      </c>
      <c r="L43" s="58">
        <f t="shared" si="5"/>
        <v>80.614831743688015</v>
      </c>
    </row>
    <row r="44" spans="1:12" ht="40.5" customHeight="1" x14ac:dyDescent="0.25">
      <c r="A44" s="46" t="s">
        <v>119</v>
      </c>
      <c r="B44" s="37" t="s">
        <v>44</v>
      </c>
      <c r="C44" s="46"/>
      <c r="D44" s="46"/>
      <c r="E44" s="37" t="s">
        <v>45</v>
      </c>
      <c r="F44" s="32">
        <f t="shared" ref="F44:H44" si="28">F45</f>
        <v>13088.4</v>
      </c>
      <c r="G44" s="32">
        <f t="shared" si="28"/>
        <v>10470.700000000001</v>
      </c>
      <c r="H44" s="32">
        <f t="shared" si="28"/>
        <v>9423.6</v>
      </c>
      <c r="J44" s="58">
        <f t="shared" si="3"/>
        <v>48.287214580690147</v>
      </c>
      <c r="K44" s="58">
        <f t="shared" si="4"/>
        <v>12.241936879321514</v>
      </c>
      <c r="L44" s="58">
        <f t="shared" si="5"/>
        <v>17.051999587434111</v>
      </c>
    </row>
    <row r="45" spans="1:12" ht="43.5" customHeight="1" x14ac:dyDescent="0.25">
      <c r="A45" s="14" t="s">
        <v>118</v>
      </c>
      <c r="B45" s="10" t="s">
        <v>127</v>
      </c>
      <c r="C45" s="46"/>
      <c r="D45" s="46"/>
      <c r="E45" s="37"/>
      <c r="F45" s="30">
        <v>13088.4</v>
      </c>
      <c r="G45" s="30">
        <v>10470.700000000001</v>
      </c>
      <c r="H45" s="30">
        <v>9423.6</v>
      </c>
      <c r="J45" s="58">
        <f t="shared" si="3"/>
        <v>47.041487109631923</v>
      </c>
      <c r="K45" s="58">
        <f t="shared" si="4"/>
        <v>12.241936879321514</v>
      </c>
      <c r="L45" s="58">
        <f t="shared" si="5"/>
        <v>17.051999587434111</v>
      </c>
    </row>
    <row r="46" spans="1:12" ht="43.5" customHeight="1" x14ac:dyDescent="0.25">
      <c r="A46" s="20" t="s">
        <v>120</v>
      </c>
      <c r="B46" s="59" t="s">
        <v>121</v>
      </c>
      <c r="C46" s="46"/>
      <c r="D46" s="46"/>
      <c r="E46" s="37"/>
      <c r="F46" s="32">
        <f>F47</f>
        <v>346.6</v>
      </c>
      <c r="G46" s="30" t="s">
        <v>117</v>
      </c>
      <c r="H46" s="30" t="s">
        <v>117</v>
      </c>
      <c r="J46" s="58"/>
      <c r="K46" s="58"/>
      <c r="L46" s="58"/>
    </row>
    <row r="47" spans="1:12" ht="43.5" customHeight="1" x14ac:dyDescent="0.25">
      <c r="A47" s="20" t="s">
        <v>115</v>
      </c>
      <c r="B47" s="59" t="s">
        <v>116</v>
      </c>
      <c r="C47" s="46"/>
      <c r="D47" s="46"/>
      <c r="E47" s="37"/>
      <c r="F47" s="32">
        <v>346.6</v>
      </c>
      <c r="G47" s="30"/>
      <c r="H47" s="30"/>
      <c r="J47" s="58"/>
      <c r="K47" s="58"/>
      <c r="L47" s="58"/>
    </row>
    <row r="48" spans="1:12" ht="33.4" customHeight="1" x14ac:dyDescent="0.25">
      <c r="A48" s="20" t="s">
        <v>86</v>
      </c>
      <c r="B48" s="43" t="s">
        <v>80</v>
      </c>
      <c r="C48" s="46"/>
      <c r="D48" s="46"/>
      <c r="E48" s="37" t="s">
        <v>46</v>
      </c>
      <c r="F48" s="32">
        <f>F51+F49</f>
        <v>294.2</v>
      </c>
      <c r="G48" s="32">
        <f>G51+G49</f>
        <v>307.2</v>
      </c>
      <c r="H48" s="32">
        <f>H51+H49</f>
        <v>317.8</v>
      </c>
      <c r="J48" s="58">
        <f>F45/$F$58*100</f>
        <v>47.041487109631923</v>
      </c>
      <c r="K48" s="58">
        <f>G45/$G$58*100</f>
        <v>12.241936879321514</v>
      </c>
      <c r="L48" s="58">
        <f>H45/$H$58*100</f>
        <v>17.051999587434111</v>
      </c>
    </row>
    <row r="49" spans="1:12" ht="33.4" customHeight="1" x14ac:dyDescent="0.25">
      <c r="A49" s="14" t="s">
        <v>87</v>
      </c>
      <c r="B49" s="10" t="s">
        <v>111</v>
      </c>
      <c r="C49" s="46"/>
      <c r="D49" s="46"/>
      <c r="E49" s="37" t="s">
        <v>49</v>
      </c>
      <c r="F49" s="30">
        <v>0.2</v>
      </c>
      <c r="G49" s="30">
        <v>0.2</v>
      </c>
      <c r="H49" s="30">
        <v>0.2</v>
      </c>
      <c r="J49" s="58">
        <f t="shared" ref="J49:J58" si="29">F48/$F$58*100</f>
        <v>1.0573947547182019</v>
      </c>
      <c r="K49" s="58">
        <f t="shared" ref="K49:K59" si="30">G48/$G$58*100</f>
        <v>0.35916634125011404</v>
      </c>
      <c r="L49" s="58">
        <f t="shared" ref="L49:L58" si="31">H48/$H$58*100</f>
        <v>0.57505894444655548</v>
      </c>
    </row>
    <row r="50" spans="1:12" ht="33.4" customHeight="1" x14ac:dyDescent="0.25">
      <c r="A50" s="14" t="s">
        <v>88</v>
      </c>
      <c r="B50" s="10" t="s">
        <v>111</v>
      </c>
      <c r="C50" s="46"/>
      <c r="D50" s="46"/>
      <c r="E50" s="37" t="s">
        <v>50</v>
      </c>
      <c r="F50" s="30">
        <v>0.2</v>
      </c>
      <c r="G50" s="30">
        <v>0.2</v>
      </c>
      <c r="H50" s="30">
        <v>0.2</v>
      </c>
      <c r="J50" s="58">
        <f t="shared" si="29"/>
        <v>7.1882716160312846E-4</v>
      </c>
      <c r="K50" s="58">
        <f t="shared" si="30"/>
        <v>2.3383225341804299E-4</v>
      </c>
      <c r="L50" s="58">
        <f t="shared" si="31"/>
        <v>3.6189990210607652E-4</v>
      </c>
    </row>
    <row r="51" spans="1:12" ht="47.25" customHeight="1" x14ac:dyDescent="0.25">
      <c r="A51" s="14" t="s">
        <v>89</v>
      </c>
      <c r="B51" s="10" t="s">
        <v>128</v>
      </c>
      <c r="C51" s="46"/>
      <c r="D51" s="46"/>
      <c r="E51" s="37" t="s">
        <v>47</v>
      </c>
      <c r="F51" s="32">
        <f t="shared" ref="F51" si="32">F52</f>
        <v>294</v>
      </c>
      <c r="G51" s="32">
        <f>G52</f>
        <v>307</v>
      </c>
      <c r="H51" s="32">
        <f>H52</f>
        <v>317.60000000000002</v>
      </c>
      <c r="J51" s="58">
        <f t="shared" si="29"/>
        <v>7.1882716160312846E-4</v>
      </c>
      <c r="K51" s="58">
        <f t="shared" si="30"/>
        <v>2.3383225341804299E-4</v>
      </c>
      <c r="L51" s="58">
        <f t="shared" si="31"/>
        <v>3.6189990210607652E-4</v>
      </c>
    </row>
    <row r="52" spans="1:12" ht="39.75" customHeight="1" x14ac:dyDescent="0.25">
      <c r="A52" s="19" t="s">
        <v>90</v>
      </c>
      <c r="B52" s="54" t="s">
        <v>129</v>
      </c>
      <c r="C52" s="55"/>
      <c r="D52" s="55"/>
      <c r="E52" s="56" t="s">
        <v>48</v>
      </c>
      <c r="F52" s="57">
        <v>294</v>
      </c>
      <c r="G52" s="57">
        <v>307</v>
      </c>
      <c r="H52" s="57">
        <v>317.60000000000002</v>
      </c>
      <c r="J52" s="58">
        <f t="shared" si="29"/>
        <v>1.0566759275565987</v>
      </c>
      <c r="K52" s="58">
        <f t="shared" si="30"/>
        <v>0.35893250899669599</v>
      </c>
      <c r="L52" s="58">
        <f t="shared" si="31"/>
        <v>0.57469704454444948</v>
      </c>
    </row>
    <row r="53" spans="1:12" customFormat="1" ht="24" customHeight="1" x14ac:dyDescent="0.25">
      <c r="A53" s="14" t="s">
        <v>91</v>
      </c>
      <c r="B53" s="10" t="s">
        <v>54</v>
      </c>
      <c r="C53" s="46"/>
      <c r="D53" s="46"/>
      <c r="E53" s="37" t="s">
        <v>51</v>
      </c>
      <c r="F53" s="32">
        <f>F57+F55</f>
        <v>4135.5</v>
      </c>
      <c r="G53" s="32">
        <f t="shared" ref="G53:H53" si="33">G57+G55</f>
        <v>64404.1</v>
      </c>
      <c r="H53" s="32">
        <f t="shared" si="33"/>
        <v>34809.5</v>
      </c>
      <c r="J53" s="58">
        <f t="shared" si="29"/>
        <v>1.0566759275565987</v>
      </c>
      <c r="K53" s="58">
        <f t="shared" si="30"/>
        <v>0.35893250899669599</v>
      </c>
      <c r="L53" s="58">
        <f t="shared" si="31"/>
        <v>0.57469704454444948</v>
      </c>
    </row>
    <row r="54" spans="1:12" customFormat="1" ht="57.6" customHeight="1" x14ac:dyDescent="0.25">
      <c r="A54" s="14" t="s">
        <v>92</v>
      </c>
      <c r="B54" s="21" t="s">
        <v>81</v>
      </c>
      <c r="C54" s="46"/>
      <c r="D54" s="46"/>
      <c r="E54" s="37" t="s">
        <v>52</v>
      </c>
      <c r="F54" s="32">
        <f>F55</f>
        <v>4015</v>
      </c>
      <c r="G54" s="32">
        <f t="shared" ref="G54:H56" si="34">G55</f>
        <v>6708</v>
      </c>
      <c r="H54" s="32">
        <f t="shared" si="34"/>
        <v>34809.5</v>
      </c>
      <c r="J54" s="58">
        <f t="shared" si="29"/>
        <v>14.863548634048687</v>
      </c>
      <c r="K54" s="58">
        <f t="shared" si="30"/>
        <v>75.298779161804902</v>
      </c>
      <c r="L54" s="58">
        <f t="shared" si="31"/>
        <v>62.987773211807344</v>
      </c>
    </row>
    <row r="55" spans="1:12" customFormat="1" ht="75.599999999999994" customHeight="1" x14ac:dyDescent="0.25">
      <c r="A55" s="14" t="s">
        <v>93</v>
      </c>
      <c r="B55" s="21" t="s">
        <v>82</v>
      </c>
      <c r="C55" s="46"/>
      <c r="D55" s="46"/>
      <c r="E55" s="37" t="s">
        <v>53</v>
      </c>
      <c r="F55" s="32">
        <v>4015</v>
      </c>
      <c r="G55" s="32">
        <v>6708</v>
      </c>
      <c r="H55" s="32">
        <f>27820.4+6989.1</f>
        <v>34809.5</v>
      </c>
      <c r="J55" s="58">
        <f t="shared" si="29"/>
        <v>14.430455269182801</v>
      </c>
      <c r="K55" s="58">
        <f t="shared" si="30"/>
        <v>7.8427337796411614</v>
      </c>
      <c r="L55" s="58">
        <f t="shared" si="31"/>
        <v>62.987773211807344</v>
      </c>
    </row>
    <row r="56" spans="1:12" customFormat="1" ht="38.25" customHeight="1" x14ac:dyDescent="0.2">
      <c r="A56" s="14" t="s">
        <v>102</v>
      </c>
      <c r="B56" s="21" t="s">
        <v>103</v>
      </c>
      <c r="C56" s="46"/>
      <c r="D56" s="46"/>
      <c r="E56" s="37" t="s">
        <v>52</v>
      </c>
      <c r="F56" s="51">
        <f>F57</f>
        <v>120.5</v>
      </c>
      <c r="G56" s="51">
        <f t="shared" si="34"/>
        <v>57696.1</v>
      </c>
      <c r="H56" s="51">
        <f t="shared" si="34"/>
        <v>0</v>
      </c>
      <c r="J56" s="58">
        <f t="shared" si="29"/>
        <v>14.430455269182801</v>
      </c>
      <c r="K56" s="58">
        <f t="shared" si="30"/>
        <v>7.8427337796411614</v>
      </c>
      <c r="L56" s="58">
        <f t="shared" si="31"/>
        <v>62.987773211807344</v>
      </c>
    </row>
    <row r="57" spans="1:12" customFormat="1" ht="46.15" customHeight="1" x14ac:dyDescent="0.25">
      <c r="A57" s="14" t="s">
        <v>104</v>
      </c>
      <c r="B57" s="21" t="s">
        <v>105</v>
      </c>
      <c r="C57" s="46"/>
      <c r="D57" s="46"/>
      <c r="E57" s="37" t="s">
        <v>53</v>
      </c>
      <c r="F57" s="32">
        <v>120.5</v>
      </c>
      <c r="G57" s="32">
        <v>57696.1</v>
      </c>
      <c r="H57" s="32">
        <v>0</v>
      </c>
      <c r="J57" s="58">
        <f t="shared" si="29"/>
        <v>0.43309336486588484</v>
      </c>
      <c r="K57" s="58">
        <f t="shared" si="30"/>
        <v>67.456045382163737</v>
      </c>
      <c r="L57" s="58">
        <f t="shared" si="31"/>
        <v>0</v>
      </c>
    </row>
    <row r="58" spans="1:12" customFormat="1" ht="25.9" customHeight="1" x14ac:dyDescent="0.25">
      <c r="A58" s="26"/>
      <c r="B58" s="28" t="s">
        <v>83</v>
      </c>
      <c r="C58" s="26"/>
      <c r="D58" s="26"/>
      <c r="E58" s="26"/>
      <c r="F58" s="29">
        <f t="shared" ref="F58:G58" si="35">F13+F41</f>
        <v>27823.1</v>
      </c>
      <c r="G58" s="29">
        <f t="shared" si="35"/>
        <v>85531.4</v>
      </c>
      <c r="H58" s="29">
        <f t="shared" ref="H58" si="36">H13+H41</f>
        <v>55263.9</v>
      </c>
      <c r="J58" s="58">
        <f t="shared" si="29"/>
        <v>0.43309336486588484</v>
      </c>
      <c r="K58" s="58">
        <f t="shared" si="30"/>
        <v>67.456045382163737</v>
      </c>
      <c r="L58" s="58">
        <f t="shared" si="31"/>
        <v>0</v>
      </c>
    </row>
    <row r="59" spans="1:12" ht="24.6" customHeight="1" x14ac:dyDescent="0.3">
      <c r="B59" s="34"/>
      <c r="C59" s="7"/>
      <c r="D59" s="7"/>
      <c r="E59" s="7"/>
      <c r="F59" s="9"/>
      <c r="J59" s="58">
        <f t="shared" ref="J59" si="37">F58/$F$58*100</f>
        <v>100</v>
      </c>
      <c r="K59" s="58">
        <f t="shared" si="30"/>
        <v>100</v>
      </c>
      <c r="L59" s="58">
        <f t="shared" ref="L59" si="38">H58/$H$58*100</f>
        <v>100</v>
      </c>
    </row>
    <row r="60" spans="1:12" ht="60" customHeight="1" x14ac:dyDescent="0.2">
      <c r="A60" s="68" t="s">
        <v>122</v>
      </c>
      <c r="B60" s="68"/>
      <c r="C60" s="24"/>
      <c r="D60" s="24"/>
      <c r="E60" s="24"/>
      <c r="F60" s="24"/>
      <c r="G60" s="67" t="s">
        <v>123</v>
      </c>
      <c r="H60" s="67"/>
    </row>
    <row r="61" spans="1:12" ht="45" customHeight="1" x14ac:dyDescent="0.2">
      <c r="A61" s="25"/>
      <c r="B61" s="25"/>
      <c r="C61" s="24"/>
      <c r="D61" s="24"/>
      <c r="E61" s="24"/>
      <c r="F61" s="24"/>
      <c r="G61" s="61"/>
      <c r="H61" s="61"/>
    </row>
    <row r="62" spans="1:12" ht="18" customHeight="1" x14ac:dyDescent="0.2">
      <c r="B62" s="22"/>
    </row>
    <row r="63" spans="1:12" ht="18" customHeight="1" x14ac:dyDescent="0.3">
      <c r="B63" s="23"/>
    </row>
  </sheetData>
  <mergeCells count="12">
    <mergeCell ref="A6:H6"/>
    <mergeCell ref="G61:H61"/>
    <mergeCell ref="B9:B10"/>
    <mergeCell ref="C9:C10"/>
    <mergeCell ref="F9:F10"/>
    <mergeCell ref="A9:A10"/>
    <mergeCell ref="D9:D10"/>
    <mergeCell ref="E9:E10"/>
    <mergeCell ref="G9:G10"/>
    <mergeCell ref="H9:H10"/>
    <mergeCell ref="G60:H60"/>
    <mergeCell ref="A60:B60"/>
  </mergeCells>
  <pageMargins left="0.39370078740157483" right="0.39370078740157483" top="0.59055118110236227" bottom="0.59055118110236227" header="0.39370078740157483" footer="0.3937007874015748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Finans</cp:lastModifiedBy>
  <cp:lastPrinted>2022-12-26T14:28:58Z</cp:lastPrinted>
  <dcterms:created xsi:type="dcterms:W3CDTF">2016-11-22T12:44:32Z</dcterms:created>
  <dcterms:modified xsi:type="dcterms:W3CDTF">2022-12-27T08:23:37Z</dcterms:modified>
</cp:coreProperties>
</file>