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s\Desktop\Бюджет 2023-2025\!на МФ 2023\Проект бюджет\"/>
    </mc:Choice>
  </mc:AlternateContent>
  <bookViews>
    <workbookView xWindow="10290" yWindow="60" windowWidth="12750" windowHeight="9630"/>
  </bookViews>
  <sheets>
    <sheet name="приложение 7" sheetId="1" r:id="rId1"/>
  </sheets>
  <definedNames>
    <definedName name="_xlnm._FilterDatabase" localSheetId="0" hidden="1">'приложение 7'!$A$10:$L$71</definedName>
    <definedName name="_xlnm.Print_Area" localSheetId="0">'приложение 7'!$A$1:$H$78</definedName>
  </definedNames>
  <calcPr calcId="152511"/>
</workbook>
</file>

<file path=xl/calcChain.xml><?xml version="1.0" encoding="utf-8"?>
<calcChain xmlns="http://schemas.openxmlformats.org/spreadsheetml/2006/main">
  <c r="H16" i="1" l="1"/>
  <c r="G15" i="1" l="1"/>
  <c r="H15" i="1"/>
  <c r="F15" i="1" l="1"/>
  <c r="G38" i="1" l="1"/>
  <c r="H38" i="1"/>
  <c r="F38" i="1"/>
  <c r="F16" i="1" l="1"/>
  <c r="H13" i="1" l="1"/>
  <c r="F73" i="1" l="1"/>
  <c r="F72" i="1" s="1"/>
  <c r="G13" i="1" l="1"/>
  <c r="F13" i="1"/>
  <c r="G16" i="1" l="1"/>
  <c r="K14" i="1" l="1"/>
  <c r="L14" i="1"/>
  <c r="J14" i="1"/>
  <c r="G48" i="1" l="1"/>
  <c r="H56" i="1" l="1"/>
  <c r="G47" i="1" l="1"/>
  <c r="H41" i="1" l="1"/>
  <c r="G70" i="1" l="1"/>
  <c r="G69" i="1" s="1"/>
  <c r="G67" i="1"/>
  <c r="G66" i="1" s="1"/>
  <c r="G63" i="1"/>
  <c r="G62" i="1" s="1"/>
  <c r="G60" i="1"/>
  <c r="G58" i="1"/>
  <c r="G49" i="1"/>
  <c r="G46" i="1" s="1"/>
  <c r="G44" i="1"/>
  <c r="G41" i="1"/>
  <c r="G37" i="1"/>
  <c r="G35" i="1"/>
  <c r="G34" i="1" s="1"/>
  <c r="G25" i="1"/>
  <c r="G12" i="1" s="1"/>
  <c r="G11" i="1" s="1"/>
  <c r="G22" i="1"/>
  <c r="F70" i="1"/>
  <c r="F69" i="1" s="1"/>
  <c r="F67" i="1"/>
  <c r="F66" i="1" s="1"/>
  <c r="F63" i="1"/>
  <c r="F62" i="1" s="1"/>
  <c r="F60" i="1"/>
  <c r="F58" i="1"/>
  <c r="F49" i="1"/>
  <c r="F46" i="1" s="1"/>
  <c r="F44" i="1"/>
  <c r="F41" i="1"/>
  <c r="F37" i="1"/>
  <c r="F35" i="1"/>
  <c r="F34" i="1" s="1"/>
  <c r="F25" i="1"/>
  <c r="F22" i="1"/>
  <c r="G40" i="1" l="1"/>
  <c r="F40" i="1"/>
  <c r="F57" i="1"/>
  <c r="G57" i="1"/>
  <c r="F12" i="1"/>
  <c r="F11" i="1" l="1"/>
  <c r="H58" i="1" l="1"/>
  <c r="H63" i="1" l="1"/>
  <c r="H70" i="1" l="1"/>
  <c r="H69" i="1" s="1"/>
  <c r="H67" i="1"/>
  <c r="H66" i="1" s="1"/>
  <c r="H62" i="1"/>
  <c r="H60" i="1"/>
  <c r="H49" i="1"/>
  <c r="H46" i="1" s="1"/>
  <c r="H44" i="1"/>
  <c r="H37" i="1"/>
  <c r="H35" i="1"/>
  <c r="H34" i="1" s="1"/>
  <c r="H25" i="1"/>
  <c r="H12" i="1" s="1"/>
  <c r="H22" i="1"/>
  <c r="H11" i="1" l="1"/>
  <c r="H57" i="1"/>
  <c r="H40" i="1"/>
  <c r="J12" i="1" l="1"/>
  <c r="L12" i="1"/>
  <c r="K12" i="1"/>
</calcChain>
</file>

<file path=xl/sharedStrings.xml><?xml version="1.0" encoding="utf-8"?>
<sst xmlns="http://schemas.openxmlformats.org/spreadsheetml/2006/main" count="277" uniqueCount="123">
  <si>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</si>
  <si>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</si>
  <si>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</si>
  <si>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</si>
  <si>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</si>
  <si>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</si>
  <si>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</si>
  <si>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</si>
  <si>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</si>
  <si>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</si>
  <si>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</si>
  <si>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</si>
  <si>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</si>
  <si>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</si>
  <si>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</si>
  <si>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</si>
  <si>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</si>
  <si>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</si>
  <si>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</si>
  <si>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</si>
  <si>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</si>
  <si>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</si>
  <si>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</si>
  <si>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</si>
  <si>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</si>
  <si>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</si>
  <si>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</si>
  <si>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</si>
  <si>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</si>
  <si>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</si>
  <si>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</si>
  <si>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</si>
  <si>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</si>
  <si>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</si>
  <si>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</si>
  <si>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</si>
  <si>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</si>
  <si>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</si>
  <si>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08 3 00 20900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</si>
  <si>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</si>
  <si>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</si>
  <si>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</si>
  <si>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</si>
  <si>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</si>
  <si>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</si>
  <si>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</si>
  <si>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</si>
  <si>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</si>
  <si>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</si>
  <si>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</si>
  <si>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</si>
  <si>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</si>
  <si>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</si>
  <si>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</si>
  <si>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</si>
  <si>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</si>
  <si>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</si>
  <si>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</si>
  <si>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</si>
  <si>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</si>
  <si>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</si>
  <si>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</si>
  <si>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</si>
  <si>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</si>
  <si>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</si>
  <si>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</si>
  <si>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</si>
  <si>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</si>
  <si>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</si>
  <si>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</si>
  <si>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</si>
  <si>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</si>
  <si>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</si>
  <si>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</si>
  <si>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</si>
  <si>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</si>
  <si>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</si>
  <si>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</si>
  <si>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</si>
  <si>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07 1 00 83510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</si>
  <si>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</si>
  <si>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</si>
  <si>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</si>
  <si>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</si>
  <si>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ВСЕГО</t>
  </si>
  <si>
    <t xml:space="preserve">сельского поселения    " О бюджете Красюковского 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</si>
  <si>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</si>
  <si>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Другие вопросы в области национальной экономики</t>
  </si>
  <si>
    <t>00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</si>
  <si>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</si>
  <si>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</si>
  <si>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</si>
  <si>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</si>
  <si>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</si>
  <si>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</si>
  <si>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99 9 00 85060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</si>
  <si>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</si>
  <si>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06 2 00 40170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</si>
  <si>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</si>
  <si>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</si>
  <si>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2023 год</t>
  </si>
  <si>
    <t xml:space="preserve"> Реализация программ формирования современной городской среды (Строительство парковой зоны по ул. Советская, 8 в пос. Новоперсиановка) (Иные закупки товаров,работ и услуг для обеспечения государственных (муниципальных) нужд)</t>
  </si>
  <si>
    <t>05 2 F2 55551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</si>
  <si>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</si>
  <si>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04 1 00 25240</t>
  </si>
  <si>
    <t>Охрана и сохранение объектов культурного наследия расположенных на территории Красюковского сельского поселения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</si>
  <si>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04 1 00 25250</t>
  </si>
  <si>
    <t>2024 год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</si>
  <si>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</si>
  <si>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</si>
  <si>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сельского поселения  на 2023 год и на плановый период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</si>
  <si>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2023 год и на плановый период 2024 и 2025 годов</t>
  </si>
  <si>
    <t>2025 год</t>
  </si>
  <si>
    <t> Жилищное хозяйство</t>
  </si>
  <si>
    <t> 05</t>
  </si>
  <si>
    <t> 01</t>
  </si>
  <si>
    <t>02 2 00 S3160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</si>
  <si>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 (Субсидии на софинансирование капитальных вложений в объекты государственной (муниципальной) собственности)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</si>
  <si>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</si>
  <si>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</si>
  <si>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А.В. Сафронова</t>
  </si>
  <si>
    <t>к  решению Собрания депутатов Красюковского</t>
  </si>
  <si>
    <t>2024 и 2025 годов"  №   от     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</si>
</sst>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0"/>
      <color theme="0" tint="-0.34998626667073579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0" fillId="0" borderId="0" xfId="0" applyFill="1" applyBorder="1"/>
    <xf numFmtId="0" fontId="6" fillId="0" borderId="0" xfId="0" applyFont="1" applyFill="1" applyBorder="1"/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165" fontId="7" fillId="0" borderId="0" xfId="0" applyNumberFormat="1" applyFon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Fill="1" applyAlignment="1"/>
    <xf numFmtId="4" fontId="0" fillId="0" borderId="0" xfId="0" applyNumberFormat="1" applyFill="1"/>
    <xf numFmtId="4" fontId="9" fillId="0" borderId="0" xfId="0" applyNumberFormat="1" applyFont="1" applyBorder="1" applyAlignment="1" applyProtection="1">
      <alignment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2" fillId="0" borderId="0" xfId="1" applyNumberFormat="1" applyFont="1" applyFill="1" applyAlignment="1">
      <alignment horizontal="center" vertical="center" wrapText="1"/>
    </xf>
    <xf numFmtId="4" fontId="0" fillId="0" borderId="0" xfId="0" applyNumberForma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4" fontId="4" fillId="0" borderId="0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1" fillId="0" borderId="0" xfId="0" applyFont="1" applyFill="1"/>
    <xf numFmtId="164" fontId="6" fillId="0" borderId="0" xfId="1" applyFont="1" applyFill="1" applyBorder="1"/>
    <xf numFmtId="43" fontId="6" fillId="0" borderId="0" xfId="0" applyNumberFormat="1" applyFont="1" applyFill="1" applyBorder="1"/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0" xfId="0" applyFill="1" applyBorder="1" applyAlignment="1">
      <alignment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13" fillId="0" borderId="2" xfId="0" applyNumberFormat="1" applyFont="1" applyBorder="1" applyAlignment="1" applyProtection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4" fillId="0" borderId="1" xfId="2" applyNumberFormat="1" applyFont="1" applyFill="1" applyBorder="1" applyAlignment="1">
      <alignment horizontal="right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4" fillId="0" borderId="0" xfId="0" applyFont="1" applyFill="1" applyBorder="1"/>
    <xf numFmtId="43" fontId="14" fillId="0" borderId="0" xfId="0" applyNumberFormat="1" applyFont="1" applyFill="1" applyBorder="1"/>
    <xf numFmtId="166" fontId="2" fillId="0" borderId="1" xfId="2" applyNumberFormat="1" applyFont="1" applyFill="1" applyBorder="1" applyAlignment="1">
      <alignment horizontal="right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166" fontId="4" fillId="2" borderId="1" xfId="2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left" vertical="center" wrapText="1"/>
    </xf>
    <xf numFmtId="166" fontId="15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66" fontId="1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zoomScale="86" zoomScaleNormal="60" zoomScaleSheetLayoutView="86" workbookViewId="0">
      <selection activeCell="H6" sqref="H6"/>
    </sheetView>
  </sheetViews>
  <sheetFormatPr defaultColWidth="9.140625" defaultRowHeight="12.75" x14ac:dyDescent="0.2"/>
  <cols>
    <col min="1" max="1" width="64.85546875" style="34" customWidth="1"/>
    <col min="2" max="2" width="9.5703125" style="1" customWidth="1"/>
    <col min="3" max="3" width="10.42578125" style="1" customWidth="1"/>
    <col min="4" max="4" width="13.5703125" style="1" customWidth="1"/>
    <col min="5" max="5" width="9.140625" style="1" customWidth="1"/>
    <col min="6" max="6" width="16.7109375" style="17" customWidth="1"/>
    <col min="7" max="7" width="13.28515625" style="11" customWidth="1"/>
    <col min="8" max="8" width="14" style="11" customWidth="1"/>
    <col min="9" max="9" width="9.140625" style="1"/>
    <col min="10" max="12" width="16.5703125" style="1" bestFit="1" customWidth="1"/>
    <col min="13" max="16384" width="9.140625" style="1"/>
  </cols>
  <sheetData>
    <row r="1" spans="1:12" x14ac:dyDescent="0.2">
      <c r="F1" s="10"/>
      <c r="H1" s="10" t="s">
        <v>108</v>
      </c>
    </row>
    <row r="2" spans="1:12" ht="15.75" x14ac:dyDescent="0.2">
      <c r="A2" s="9"/>
      <c r="B2" s="9"/>
      <c r="C2" s="9"/>
      <c r="D2" s="9"/>
      <c r="E2" s="9"/>
      <c r="F2" s="12"/>
      <c r="G2" s="13"/>
      <c r="H2" s="13" t="s">
        <v>121</v>
      </c>
    </row>
    <row r="3" spans="1:12" ht="15.75" x14ac:dyDescent="0.2">
      <c r="A3" s="9"/>
      <c r="B3" s="9"/>
      <c r="C3" s="9"/>
      <c r="D3" s="9"/>
      <c r="E3" s="9"/>
      <c r="F3" s="12"/>
      <c r="G3" s="13"/>
      <c r="H3" s="13" t="s">
        <v>85</v>
      </c>
    </row>
    <row r="4" spans="1:12" ht="15.75" x14ac:dyDescent="0.2">
      <c r="A4" s="9"/>
      <c r="B4" s="9"/>
      <c r="C4" s="9"/>
      <c r="D4" s="9"/>
      <c r="E4" s="9"/>
      <c r="F4" s="12"/>
      <c r="G4" s="13"/>
      <c r="H4" s="13" t="s">
        <v>110</v>
      </c>
    </row>
    <row r="5" spans="1:12" ht="15.75" x14ac:dyDescent="0.2">
      <c r="A5" s="9"/>
      <c r="B5" s="9"/>
      <c r="C5" s="9"/>
      <c r="D5" s="9"/>
      <c r="E5" s="9"/>
      <c r="F5" s="12"/>
      <c r="G5" s="13"/>
      <c r="H5" s="13" t="s">
        <v>122</v>
      </c>
    </row>
    <row r="6" spans="1:12" ht="15.75" x14ac:dyDescent="0.2">
      <c r="A6" s="59"/>
      <c r="B6" s="59"/>
      <c r="C6" s="59"/>
      <c r="D6" s="59"/>
      <c r="E6" s="59"/>
      <c r="F6" s="59"/>
    </row>
    <row r="7" spans="1:12" ht="90.75" customHeight="1" x14ac:dyDescent="0.2">
      <c r="A7" s="60" t="s">
        <v>111</v>
      </c>
      <c r="B7" s="60"/>
      <c r="C7" s="60"/>
      <c r="D7" s="60"/>
      <c r="E7" s="60"/>
      <c r="F7" s="60"/>
      <c r="G7" s="60"/>
      <c r="H7" s="60"/>
    </row>
    <row r="8" spans="1:12" x14ac:dyDescent="0.2">
      <c r="F8" s="14" t="s">
        <v>0</v>
      </c>
    </row>
    <row r="9" spans="1:12" s="2" customFormat="1" ht="22.5" customHeight="1" x14ac:dyDescent="0.2">
      <c r="A9" s="20" t="s">
        <v>1</v>
      </c>
      <c r="B9" s="20" t="s">
        <v>2</v>
      </c>
      <c r="C9" s="20" t="s">
        <v>3</v>
      </c>
      <c r="D9" s="21" t="s">
        <v>4</v>
      </c>
      <c r="E9" s="20" t="s">
        <v>5</v>
      </c>
      <c r="F9" s="22" t="s">
        <v>100</v>
      </c>
      <c r="G9" s="22" t="s">
        <v>107</v>
      </c>
      <c r="H9" s="22" t="s">
        <v>112</v>
      </c>
    </row>
    <row r="10" spans="1:12" s="2" customFormat="1" ht="22.5" customHeight="1" x14ac:dyDescent="0.2">
      <c r="A10" s="23">
        <v>1</v>
      </c>
      <c r="B10" s="23">
        <v>2</v>
      </c>
      <c r="C10" s="23">
        <v>3</v>
      </c>
      <c r="D10" s="24">
        <v>4</v>
      </c>
      <c r="E10" s="23">
        <v>5</v>
      </c>
      <c r="F10" s="50">
        <v>6</v>
      </c>
      <c r="G10" s="50">
        <v>7</v>
      </c>
      <c r="H10" s="50">
        <v>8</v>
      </c>
    </row>
    <row r="11" spans="1:12" s="3" customFormat="1" ht="22.5" customHeight="1" x14ac:dyDescent="0.2">
      <c r="A11" s="35" t="s">
        <v>84</v>
      </c>
      <c r="B11" s="19"/>
      <c r="C11" s="19"/>
      <c r="D11" s="25"/>
      <c r="E11" s="19"/>
      <c r="F11" s="54">
        <f>F12+F34+F37+F40+F46+F62+F66+F69+F57+F72</f>
        <v>27823.100000000006</v>
      </c>
      <c r="G11" s="54">
        <f t="shared" ref="G11:H11" si="0">G12+G34+G37+G40+G46+G62+G66+G69+G57+G72</f>
        <v>85531.4</v>
      </c>
      <c r="H11" s="54">
        <f t="shared" si="0"/>
        <v>55263.9</v>
      </c>
      <c r="J11" s="32">
        <v>22905.5</v>
      </c>
      <c r="K11" s="32">
        <v>82472</v>
      </c>
      <c r="L11" s="32">
        <v>50746.3</v>
      </c>
    </row>
    <row r="12" spans="1:12" s="3" customFormat="1" ht="22.5" customHeight="1" x14ac:dyDescent="0.2">
      <c r="A12" s="39" t="s">
        <v>73</v>
      </c>
      <c r="B12" s="26" t="s">
        <v>6</v>
      </c>
      <c r="C12" s="26" t="s">
        <v>88</v>
      </c>
      <c r="D12" s="27"/>
      <c r="E12" s="26"/>
      <c r="F12" s="55">
        <f>F15+F22+F25+F13</f>
        <v>10366.500000000004</v>
      </c>
      <c r="G12" s="55">
        <f t="shared" ref="G12:H12" si="1">G15+G22+G25+G13</f>
        <v>10604.800000000001</v>
      </c>
      <c r="H12" s="55">
        <f t="shared" si="1"/>
        <v>10095.260000000002</v>
      </c>
      <c r="J12" s="33">
        <f>F11-J11</f>
        <v>4917.6000000000058</v>
      </c>
      <c r="K12" s="33">
        <f t="shared" ref="K12:L12" si="2">G11-K11</f>
        <v>3059.3999999999942</v>
      </c>
      <c r="L12" s="33">
        <f t="shared" si="2"/>
        <v>4517.5999999999985</v>
      </c>
    </row>
    <row r="13" spans="1:12" s="3" customFormat="1" ht="62.25" customHeight="1" x14ac:dyDescent="0.2">
      <c r="A13" s="40" t="s">
        <v>81</v>
      </c>
      <c r="B13" s="26" t="s">
        <v>6</v>
      </c>
      <c r="C13" s="26" t="s">
        <v>32</v>
      </c>
      <c r="D13" s="27"/>
      <c r="E13" s="26"/>
      <c r="F13" s="55">
        <f>F14</f>
        <v>100</v>
      </c>
      <c r="G13" s="55">
        <f t="shared" ref="G13:H13" si="3">G14</f>
        <v>5</v>
      </c>
      <c r="H13" s="55">
        <f t="shared" si="3"/>
        <v>100</v>
      </c>
      <c r="J13" s="52">
        <v>22251</v>
      </c>
      <c r="K13" s="53">
        <v>81346.5</v>
      </c>
      <c r="L13" s="53">
        <v>49404.6</v>
      </c>
    </row>
    <row r="14" spans="1:12" s="3" customFormat="1" ht="76.5" customHeight="1" x14ac:dyDescent="0.2">
      <c r="A14" s="30" t="s">
        <v>82</v>
      </c>
      <c r="B14" s="26" t="s">
        <v>6</v>
      </c>
      <c r="C14" s="26" t="s">
        <v>32</v>
      </c>
      <c r="D14" s="27" t="s">
        <v>29</v>
      </c>
      <c r="E14" s="26" t="s">
        <v>13</v>
      </c>
      <c r="F14" s="55">
        <v>100</v>
      </c>
      <c r="G14" s="55">
        <v>5</v>
      </c>
      <c r="H14" s="55">
        <v>100</v>
      </c>
      <c r="J14" s="53">
        <f>J13/J11*100</f>
        <v>97.142607670646782</v>
      </c>
      <c r="K14" s="53">
        <f t="shared" ref="K14:L14" si="4">K13/K11*100</f>
        <v>98.635294402948887</v>
      </c>
      <c r="L14" s="53">
        <f t="shared" si="4"/>
        <v>97.356063397725549</v>
      </c>
    </row>
    <row r="15" spans="1:12" s="3" customFormat="1" ht="54" customHeight="1" x14ac:dyDescent="0.2">
      <c r="A15" s="41" t="s">
        <v>9</v>
      </c>
      <c r="B15" s="28" t="s">
        <v>6</v>
      </c>
      <c r="C15" s="28" t="s">
        <v>10</v>
      </c>
      <c r="D15" s="28"/>
      <c r="E15" s="28"/>
      <c r="F15" s="55">
        <f>F16+F17+F19+F20+F21+F18</f>
        <v>9383.7000000000025</v>
      </c>
      <c r="G15" s="55">
        <f t="shared" ref="G15:H15" si="5">G16+G17+G19+G20+G21+G18</f>
        <v>9686.1000000000022</v>
      </c>
      <c r="H15" s="55">
        <f t="shared" si="5"/>
        <v>8474.9600000000028</v>
      </c>
      <c r="K15" s="33"/>
      <c r="L15" s="33"/>
    </row>
    <row r="16" spans="1:12" s="3" customFormat="1" ht="117.75" customHeight="1" x14ac:dyDescent="0.2">
      <c r="A16" s="30" t="s">
        <v>89</v>
      </c>
      <c r="B16" s="28" t="s">
        <v>6</v>
      </c>
      <c r="C16" s="28" t="s">
        <v>10</v>
      </c>
      <c r="D16" s="28" t="s">
        <v>11</v>
      </c>
      <c r="E16" s="28" t="s">
        <v>8</v>
      </c>
      <c r="F16" s="55">
        <f>6391.3+463.6+1930.2</f>
        <v>8785.1</v>
      </c>
      <c r="G16" s="56">
        <f>7024.3+441.3+2121.3</f>
        <v>9586.9000000000015</v>
      </c>
      <c r="H16" s="56">
        <f>7372.56+900</f>
        <v>8272.5600000000013</v>
      </c>
    </row>
    <row r="17" spans="1:8" s="3" customFormat="1" ht="111" customHeight="1" x14ac:dyDescent="0.2">
      <c r="A17" s="30" t="s">
        <v>90</v>
      </c>
      <c r="B17" s="28" t="s">
        <v>6</v>
      </c>
      <c r="C17" s="28" t="s">
        <v>10</v>
      </c>
      <c r="D17" s="28" t="s">
        <v>12</v>
      </c>
      <c r="E17" s="28" t="s">
        <v>13</v>
      </c>
      <c r="F17" s="55">
        <v>500</v>
      </c>
      <c r="G17" s="55">
        <v>0</v>
      </c>
      <c r="H17" s="55">
        <v>100</v>
      </c>
    </row>
    <row r="18" spans="1:8" s="3" customFormat="1" ht="111" customHeight="1" x14ac:dyDescent="0.2">
      <c r="A18" s="30" t="s">
        <v>90</v>
      </c>
      <c r="B18" s="28" t="s">
        <v>6</v>
      </c>
      <c r="C18" s="28" t="s">
        <v>10</v>
      </c>
      <c r="D18" s="28" t="s">
        <v>12</v>
      </c>
      <c r="E18" s="28" t="s">
        <v>14</v>
      </c>
      <c r="F18" s="55">
        <v>2.7</v>
      </c>
      <c r="G18" s="55">
        <v>2.7</v>
      </c>
      <c r="H18" s="55">
        <v>2.7</v>
      </c>
    </row>
    <row r="19" spans="1:8" s="3" customFormat="1" ht="98.25" customHeight="1" x14ac:dyDescent="0.2">
      <c r="A19" s="30" t="s">
        <v>55</v>
      </c>
      <c r="B19" s="28" t="s">
        <v>6</v>
      </c>
      <c r="C19" s="28" t="s">
        <v>10</v>
      </c>
      <c r="D19" s="28" t="s">
        <v>54</v>
      </c>
      <c r="E19" s="28" t="s">
        <v>13</v>
      </c>
      <c r="F19" s="55">
        <v>0.2</v>
      </c>
      <c r="G19" s="55">
        <v>0.2</v>
      </c>
      <c r="H19" s="55">
        <v>0.2</v>
      </c>
    </row>
    <row r="20" spans="1:8" s="3" customFormat="1" ht="53.25" customHeight="1" x14ac:dyDescent="0.2">
      <c r="A20" s="30" t="s">
        <v>86</v>
      </c>
      <c r="B20" s="28" t="s">
        <v>6</v>
      </c>
      <c r="C20" s="28" t="s">
        <v>10</v>
      </c>
      <c r="D20" s="28" t="s">
        <v>15</v>
      </c>
      <c r="E20" s="28" t="s">
        <v>8</v>
      </c>
      <c r="F20" s="55">
        <v>15</v>
      </c>
      <c r="G20" s="55">
        <v>15</v>
      </c>
      <c r="H20" s="55">
        <v>15</v>
      </c>
    </row>
    <row r="21" spans="1:8" s="3" customFormat="1" ht="138" customHeight="1" x14ac:dyDescent="0.2">
      <c r="A21" s="30" t="s">
        <v>17</v>
      </c>
      <c r="B21" s="28" t="s">
        <v>6</v>
      </c>
      <c r="C21" s="28" t="s">
        <v>10</v>
      </c>
      <c r="D21" s="28" t="s">
        <v>18</v>
      </c>
      <c r="E21" s="28" t="s">
        <v>16</v>
      </c>
      <c r="F21" s="55">
        <v>80.7</v>
      </c>
      <c r="G21" s="55">
        <v>81.3</v>
      </c>
      <c r="H21" s="55">
        <v>84.5</v>
      </c>
    </row>
    <row r="22" spans="1:8" s="3" customFormat="1" ht="44.25" customHeight="1" x14ac:dyDescent="0.2">
      <c r="A22" s="40" t="s">
        <v>19</v>
      </c>
      <c r="B22" s="28" t="s">
        <v>6</v>
      </c>
      <c r="C22" s="28" t="s">
        <v>20</v>
      </c>
      <c r="D22" s="28"/>
      <c r="E22" s="28"/>
      <c r="F22" s="55">
        <f t="shared" ref="F22:G22" si="6">F23+F24</f>
        <v>185.10000000000002</v>
      </c>
      <c r="G22" s="55">
        <f t="shared" si="6"/>
        <v>184.3</v>
      </c>
      <c r="H22" s="55">
        <f t="shared" ref="H22" si="7">H23+H24</f>
        <v>192.8</v>
      </c>
    </row>
    <row r="23" spans="1:8" s="3" customFormat="1" ht="99" customHeight="1" x14ac:dyDescent="0.2">
      <c r="A23" s="30" t="s">
        <v>56</v>
      </c>
      <c r="B23" s="28" t="s">
        <v>6</v>
      </c>
      <c r="C23" s="28" t="s">
        <v>20</v>
      </c>
      <c r="D23" s="28" t="s">
        <v>21</v>
      </c>
      <c r="E23" s="28" t="s">
        <v>16</v>
      </c>
      <c r="F23" s="55">
        <v>86.7</v>
      </c>
      <c r="G23" s="55">
        <v>86.9</v>
      </c>
      <c r="H23" s="55">
        <v>90.3</v>
      </c>
    </row>
    <row r="24" spans="1:8" s="3" customFormat="1" ht="90" customHeight="1" x14ac:dyDescent="0.2">
      <c r="A24" s="30" t="s">
        <v>96</v>
      </c>
      <c r="B24" s="28" t="s">
        <v>6</v>
      </c>
      <c r="C24" s="28" t="s">
        <v>20</v>
      </c>
      <c r="D24" s="28" t="s">
        <v>95</v>
      </c>
      <c r="E24" s="28" t="s">
        <v>16</v>
      </c>
      <c r="F24" s="55">
        <v>98.4</v>
      </c>
      <c r="G24" s="55">
        <v>97.4</v>
      </c>
      <c r="H24" s="55">
        <v>102.5</v>
      </c>
    </row>
    <row r="25" spans="1:8" s="3" customFormat="1" ht="27.75" customHeight="1" x14ac:dyDescent="0.2">
      <c r="A25" s="40" t="s">
        <v>24</v>
      </c>
      <c r="B25" s="28" t="s">
        <v>6</v>
      </c>
      <c r="C25" s="28" t="s">
        <v>25</v>
      </c>
      <c r="D25" s="28"/>
      <c r="E25" s="28"/>
      <c r="F25" s="55">
        <f>SUM(F26:F33)</f>
        <v>697.7</v>
      </c>
      <c r="G25" s="55">
        <f>SUM(G26:G33)</f>
        <v>729.4</v>
      </c>
      <c r="H25" s="55">
        <f>SUM(H26:H33)</f>
        <v>1327.5</v>
      </c>
    </row>
    <row r="26" spans="1:8" s="3" customFormat="1" ht="105.75" customHeight="1" x14ac:dyDescent="0.2">
      <c r="A26" s="30" t="s">
        <v>91</v>
      </c>
      <c r="B26" s="28" t="s">
        <v>6</v>
      </c>
      <c r="C26" s="28" t="s">
        <v>25</v>
      </c>
      <c r="D26" s="28" t="s">
        <v>12</v>
      </c>
      <c r="E26" s="28" t="s">
        <v>13</v>
      </c>
      <c r="F26" s="55">
        <v>400</v>
      </c>
      <c r="G26" s="55">
        <v>0</v>
      </c>
      <c r="H26" s="55">
        <v>100</v>
      </c>
    </row>
    <row r="27" spans="1:8" s="3" customFormat="1" ht="136.5" customHeight="1" x14ac:dyDescent="0.2">
      <c r="A27" s="30" t="s">
        <v>92</v>
      </c>
      <c r="B27" s="28" t="s">
        <v>6</v>
      </c>
      <c r="C27" s="28" t="s">
        <v>25</v>
      </c>
      <c r="D27" s="29" t="s">
        <v>26</v>
      </c>
      <c r="E27" s="28" t="s">
        <v>13</v>
      </c>
      <c r="F27" s="55">
        <v>50</v>
      </c>
      <c r="G27" s="55">
        <v>0</v>
      </c>
      <c r="H27" s="55">
        <v>5</v>
      </c>
    </row>
    <row r="28" spans="1:8" s="3" customFormat="1" ht="112.5" customHeight="1" x14ac:dyDescent="0.2">
      <c r="A28" s="30" t="s">
        <v>72</v>
      </c>
      <c r="B28" s="28" t="s">
        <v>6</v>
      </c>
      <c r="C28" s="28" t="s">
        <v>25</v>
      </c>
      <c r="D28" s="29" t="s">
        <v>27</v>
      </c>
      <c r="E28" s="28" t="s">
        <v>16</v>
      </c>
      <c r="F28" s="55">
        <v>93.2</v>
      </c>
      <c r="G28" s="55">
        <v>93.8</v>
      </c>
      <c r="H28" s="55">
        <v>97.6</v>
      </c>
    </row>
    <row r="29" spans="1:8" s="3" customFormat="1" ht="119.25" customHeight="1" x14ac:dyDescent="0.2">
      <c r="A29" s="30" t="s">
        <v>57</v>
      </c>
      <c r="B29" s="28" t="s">
        <v>6</v>
      </c>
      <c r="C29" s="28" t="s">
        <v>25</v>
      </c>
      <c r="D29" s="29" t="s">
        <v>28</v>
      </c>
      <c r="E29" s="28" t="s">
        <v>16</v>
      </c>
      <c r="F29" s="55">
        <v>74.5</v>
      </c>
      <c r="G29" s="55">
        <v>75.099999999999994</v>
      </c>
      <c r="H29" s="55">
        <v>78.099999999999994</v>
      </c>
    </row>
    <row r="30" spans="1:8" s="3" customFormat="1" ht="54" customHeight="1" x14ac:dyDescent="0.2">
      <c r="A30" s="30" t="s">
        <v>93</v>
      </c>
      <c r="B30" s="28" t="s">
        <v>6</v>
      </c>
      <c r="C30" s="28" t="s">
        <v>25</v>
      </c>
      <c r="D30" s="29" t="s">
        <v>94</v>
      </c>
      <c r="E30" s="28" t="s">
        <v>23</v>
      </c>
      <c r="F30" s="56">
        <v>0</v>
      </c>
      <c r="G30" s="56">
        <v>520.5</v>
      </c>
      <c r="H30" s="56">
        <v>1006.8</v>
      </c>
    </row>
    <row r="31" spans="1:8" s="3" customFormat="1" ht="54" customHeight="1" x14ac:dyDescent="0.2">
      <c r="A31" s="30" t="s">
        <v>118</v>
      </c>
      <c r="B31" s="26" t="s">
        <v>6</v>
      </c>
      <c r="C31" s="26" t="s">
        <v>25</v>
      </c>
      <c r="D31" s="38" t="s">
        <v>29</v>
      </c>
      <c r="E31" s="26" t="s">
        <v>13</v>
      </c>
      <c r="F31" s="56">
        <v>40</v>
      </c>
      <c r="G31" s="56"/>
      <c r="H31" s="56"/>
    </row>
    <row r="32" spans="1:8" s="3" customFormat="1" ht="63.75" customHeight="1" x14ac:dyDescent="0.2">
      <c r="A32" s="30" t="s">
        <v>58</v>
      </c>
      <c r="B32" s="26" t="s">
        <v>6</v>
      </c>
      <c r="C32" s="26" t="s">
        <v>25</v>
      </c>
      <c r="D32" s="38" t="s">
        <v>29</v>
      </c>
      <c r="E32" s="26" t="s">
        <v>14</v>
      </c>
      <c r="F32" s="55">
        <v>40</v>
      </c>
      <c r="G32" s="55">
        <v>40</v>
      </c>
      <c r="H32" s="55">
        <v>40</v>
      </c>
    </row>
    <row r="33" spans="1:11" s="3" customFormat="1" ht="60.75" hidden="1" customHeight="1" x14ac:dyDescent="0.2">
      <c r="A33" s="30" t="s">
        <v>58</v>
      </c>
      <c r="B33" s="28" t="s">
        <v>6</v>
      </c>
      <c r="C33" s="28" t="s">
        <v>25</v>
      </c>
      <c r="D33" s="29" t="s">
        <v>29</v>
      </c>
      <c r="E33" s="28" t="s">
        <v>13</v>
      </c>
      <c r="F33" s="55">
        <v>0</v>
      </c>
      <c r="G33" s="55">
        <v>0</v>
      </c>
      <c r="H33" s="55">
        <v>0</v>
      </c>
    </row>
    <row r="34" spans="1:11" s="3" customFormat="1" ht="21.75" customHeight="1" x14ac:dyDescent="0.2">
      <c r="A34" s="43" t="s">
        <v>30</v>
      </c>
      <c r="B34" s="44" t="s">
        <v>7</v>
      </c>
      <c r="C34" s="44" t="s">
        <v>88</v>
      </c>
      <c r="D34" s="25"/>
      <c r="E34" s="44"/>
      <c r="F34" s="54">
        <f t="shared" ref="F34:H34" si="8">F35</f>
        <v>294</v>
      </c>
      <c r="G34" s="54">
        <f t="shared" si="8"/>
        <v>307</v>
      </c>
      <c r="H34" s="54">
        <f t="shared" si="8"/>
        <v>317.60000000000002</v>
      </c>
      <c r="J34" s="6"/>
    </row>
    <row r="35" spans="1:11" s="3" customFormat="1" ht="21.75" customHeight="1" x14ac:dyDescent="0.3">
      <c r="A35" s="30" t="s">
        <v>31</v>
      </c>
      <c r="B35" s="28" t="s">
        <v>7</v>
      </c>
      <c r="C35" s="28" t="s">
        <v>32</v>
      </c>
      <c r="D35" s="29"/>
      <c r="E35" s="28"/>
      <c r="F35" s="55">
        <f>F36</f>
        <v>294</v>
      </c>
      <c r="G35" s="55">
        <f>G36</f>
        <v>307</v>
      </c>
      <c r="H35" s="55">
        <f>H36</f>
        <v>317.60000000000002</v>
      </c>
      <c r="J35" s="7"/>
    </row>
    <row r="36" spans="1:11" s="3" customFormat="1" ht="66.75" customHeight="1" x14ac:dyDescent="0.2">
      <c r="A36" s="30" t="s">
        <v>59</v>
      </c>
      <c r="B36" s="28" t="s">
        <v>7</v>
      </c>
      <c r="C36" s="28" t="s">
        <v>32</v>
      </c>
      <c r="D36" s="29" t="s">
        <v>60</v>
      </c>
      <c r="E36" s="28" t="s">
        <v>8</v>
      </c>
      <c r="F36" s="55">
        <v>294</v>
      </c>
      <c r="G36" s="55">
        <v>307</v>
      </c>
      <c r="H36" s="55">
        <v>317.60000000000002</v>
      </c>
      <c r="J36" s="18"/>
      <c r="K36" s="18"/>
    </row>
    <row r="37" spans="1:11" s="3" customFormat="1" ht="20.25" customHeight="1" x14ac:dyDescent="0.3">
      <c r="A37" s="43" t="s">
        <v>33</v>
      </c>
      <c r="B37" s="44" t="s">
        <v>32</v>
      </c>
      <c r="C37" s="44"/>
      <c r="D37" s="25"/>
      <c r="E37" s="44"/>
      <c r="F37" s="54">
        <f t="shared" ref="F37:H38" si="9">F38</f>
        <v>50</v>
      </c>
      <c r="G37" s="54">
        <f t="shared" si="9"/>
        <v>0</v>
      </c>
      <c r="H37" s="54">
        <f t="shared" si="9"/>
        <v>0</v>
      </c>
      <c r="J37" s="7"/>
    </row>
    <row r="38" spans="1:11" s="3" customFormat="1" ht="35.25" customHeight="1" x14ac:dyDescent="0.2">
      <c r="A38" s="30" t="s">
        <v>109</v>
      </c>
      <c r="B38" s="28" t="s">
        <v>32</v>
      </c>
      <c r="C38" s="28" t="s">
        <v>35</v>
      </c>
      <c r="D38" s="29"/>
      <c r="E38" s="28"/>
      <c r="F38" s="55">
        <f>F39</f>
        <v>50</v>
      </c>
      <c r="G38" s="55">
        <f t="shared" si="9"/>
        <v>0</v>
      </c>
      <c r="H38" s="55">
        <f t="shared" si="9"/>
        <v>0</v>
      </c>
    </row>
    <row r="39" spans="1:11" s="3" customFormat="1" ht="101.25" customHeight="1" x14ac:dyDescent="0.2">
      <c r="A39" s="30" t="s">
        <v>77</v>
      </c>
      <c r="B39" s="28" t="s">
        <v>32</v>
      </c>
      <c r="C39" s="28" t="s">
        <v>35</v>
      </c>
      <c r="D39" s="29" t="s">
        <v>78</v>
      </c>
      <c r="E39" s="28" t="s">
        <v>13</v>
      </c>
      <c r="F39" s="55">
        <v>50</v>
      </c>
      <c r="G39" s="55">
        <v>0</v>
      </c>
      <c r="H39" s="55">
        <v>0</v>
      </c>
    </row>
    <row r="40" spans="1:11" s="3" customFormat="1" ht="19.5" customHeight="1" x14ac:dyDescent="0.2">
      <c r="A40" s="43" t="s">
        <v>36</v>
      </c>
      <c r="B40" s="44" t="s">
        <v>10</v>
      </c>
      <c r="C40" s="44" t="s">
        <v>88</v>
      </c>
      <c r="D40" s="25"/>
      <c r="E40" s="44"/>
      <c r="F40" s="54">
        <f>F41+F44</f>
        <v>4110</v>
      </c>
      <c r="G40" s="54">
        <f>G41+G44</f>
        <v>6693</v>
      </c>
      <c r="H40" s="54">
        <f>H41+H44</f>
        <v>34794.5</v>
      </c>
    </row>
    <row r="41" spans="1:11" s="3" customFormat="1" ht="19.5" customHeight="1" x14ac:dyDescent="0.2">
      <c r="A41" s="40" t="s">
        <v>74</v>
      </c>
      <c r="B41" s="28" t="s">
        <v>10</v>
      </c>
      <c r="C41" s="28" t="s">
        <v>34</v>
      </c>
      <c r="D41" s="29"/>
      <c r="E41" s="28"/>
      <c r="F41" s="55">
        <f t="shared" ref="F41:G41" si="10">F42</f>
        <v>4000</v>
      </c>
      <c r="G41" s="55">
        <f t="shared" si="10"/>
        <v>6693</v>
      </c>
      <c r="H41" s="55">
        <f>H42+H43</f>
        <v>34794.5</v>
      </c>
    </row>
    <row r="42" spans="1:11" s="31" customFormat="1" ht="93.75" customHeight="1" x14ac:dyDescent="0.2">
      <c r="A42" s="36" t="s">
        <v>80</v>
      </c>
      <c r="B42" s="28" t="s">
        <v>10</v>
      </c>
      <c r="C42" s="28" t="s">
        <v>34</v>
      </c>
      <c r="D42" s="29" t="s">
        <v>79</v>
      </c>
      <c r="E42" s="28" t="s">
        <v>13</v>
      </c>
      <c r="F42" s="55">
        <v>4000</v>
      </c>
      <c r="G42" s="55">
        <v>6693</v>
      </c>
      <c r="H42" s="55">
        <v>6693</v>
      </c>
    </row>
    <row r="43" spans="1:11" s="31" customFormat="1" ht="93.75" customHeight="1" x14ac:dyDescent="0.2">
      <c r="A43" s="51" t="s">
        <v>80</v>
      </c>
      <c r="B43" s="28" t="s">
        <v>10</v>
      </c>
      <c r="C43" s="28" t="s">
        <v>34</v>
      </c>
      <c r="D43" s="29" t="s">
        <v>79</v>
      </c>
      <c r="E43" s="28" t="s">
        <v>13</v>
      </c>
      <c r="F43" s="55">
        <v>0</v>
      </c>
      <c r="G43" s="55">
        <v>0</v>
      </c>
      <c r="H43" s="55">
        <v>28101.5</v>
      </c>
    </row>
    <row r="44" spans="1:11" s="31" customFormat="1" ht="21.75" customHeight="1" x14ac:dyDescent="0.2">
      <c r="A44" s="36" t="s">
        <v>87</v>
      </c>
      <c r="B44" s="28" t="s">
        <v>10</v>
      </c>
      <c r="C44" s="28" t="s">
        <v>37</v>
      </c>
      <c r="D44" s="29"/>
      <c r="E44" s="28"/>
      <c r="F44" s="55">
        <f t="shared" ref="F44:H44" si="11">F45</f>
        <v>110</v>
      </c>
      <c r="G44" s="55">
        <f t="shared" si="11"/>
        <v>0</v>
      </c>
      <c r="H44" s="55">
        <f t="shared" si="11"/>
        <v>0</v>
      </c>
    </row>
    <row r="45" spans="1:11" s="31" customFormat="1" ht="90.75" customHeight="1" x14ac:dyDescent="0.2">
      <c r="A45" s="30" t="s">
        <v>61</v>
      </c>
      <c r="B45" s="28" t="s">
        <v>10</v>
      </c>
      <c r="C45" s="28" t="s">
        <v>37</v>
      </c>
      <c r="D45" s="29" t="s">
        <v>38</v>
      </c>
      <c r="E45" s="28" t="s">
        <v>13</v>
      </c>
      <c r="F45" s="55">
        <v>110</v>
      </c>
      <c r="G45" s="55">
        <v>0</v>
      </c>
      <c r="H45" s="55">
        <v>0</v>
      </c>
    </row>
    <row r="46" spans="1:11" s="31" customFormat="1" ht="19.5" customHeight="1" x14ac:dyDescent="0.2">
      <c r="A46" s="43" t="s">
        <v>62</v>
      </c>
      <c r="B46" s="44" t="s">
        <v>39</v>
      </c>
      <c r="C46" s="44" t="s">
        <v>88</v>
      </c>
      <c r="D46" s="25"/>
      <c r="E46" s="44"/>
      <c r="F46" s="54">
        <f t="shared" ref="F46:H46" si="12">F49</f>
        <v>5282.6</v>
      </c>
      <c r="G46" s="54">
        <f>G49+G47</f>
        <v>63126.6</v>
      </c>
      <c r="H46" s="54">
        <f t="shared" si="12"/>
        <v>3356.54</v>
      </c>
    </row>
    <row r="47" spans="1:11" s="31" customFormat="1" x14ac:dyDescent="0.2">
      <c r="A47" s="30" t="s">
        <v>113</v>
      </c>
      <c r="B47" s="28" t="s">
        <v>114</v>
      </c>
      <c r="C47" s="28" t="s">
        <v>115</v>
      </c>
      <c r="D47" s="29"/>
      <c r="E47" s="28"/>
      <c r="F47" s="55">
        <v>0</v>
      </c>
      <c r="G47" s="55">
        <f>G48</f>
        <v>62941.2</v>
      </c>
      <c r="H47" s="55">
        <v>0</v>
      </c>
    </row>
    <row r="48" spans="1:11" s="31" customFormat="1" ht="114.75" x14ac:dyDescent="0.2">
      <c r="A48" s="30" t="s">
        <v>117</v>
      </c>
      <c r="B48" s="28" t="s">
        <v>114</v>
      </c>
      <c r="C48" s="28" t="s">
        <v>115</v>
      </c>
      <c r="D48" s="29" t="s">
        <v>116</v>
      </c>
      <c r="E48" s="28">
        <v>410</v>
      </c>
      <c r="F48" s="55">
        <v>0</v>
      </c>
      <c r="G48" s="55">
        <f>5245.1+57696.1</f>
        <v>62941.2</v>
      </c>
      <c r="H48" s="55">
        <v>0</v>
      </c>
    </row>
    <row r="49" spans="1:10" s="31" customFormat="1" ht="22.5" customHeight="1" x14ac:dyDescent="0.2">
      <c r="A49" s="30" t="s">
        <v>40</v>
      </c>
      <c r="B49" s="28" t="s">
        <v>39</v>
      </c>
      <c r="C49" s="28" t="s">
        <v>32</v>
      </c>
      <c r="D49" s="29"/>
      <c r="E49" s="28"/>
      <c r="F49" s="55">
        <f>SUM(F50:F56)</f>
        <v>5282.6</v>
      </c>
      <c r="G49" s="55">
        <f>SUM(G50:G56)</f>
        <v>185.4</v>
      </c>
      <c r="H49" s="55">
        <f>SUM(H50:H56)</f>
        <v>3356.54</v>
      </c>
    </row>
    <row r="50" spans="1:10" s="31" customFormat="1" ht="80.25" customHeight="1" x14ac:dyDescent="0.2">
      <c r="A50" s="30" t="s">
        <v>63</v>
      </c>
      <c r="B50" s="28" t="s">
        <v>39</v>
      </c>
      <c r="C50" s="28" t="s">
        <v>32</v>
      </c>
      <c r="D50" s="29" t="s">
        <v>41</v>
      </c>
      <c r="E50" s="28" t="s">
        <v>13</v>
      </c>
      <c r="F50" s="55">
        <v>906.6</v>
      </c>
      <c r="G50" s="55">
        <v>99.4</v>
      </c>
      <c r="H50" s="55">
        <v>100</v>
      </c>
    </row>
    <row r="51" spans="1:10" s="31" customFormat="1" ht="75.75" hidden="1" customHeight="1" x14ac:dyDescent="0.2">
      <c r="A51" s="30" t="s">
        <v>64</v>
      </c>
      <c r="B51" s="28" t="s">
        <v>39</v>
      </c>
      <c r="C51" s="28" t="s">
        <v>32</v>
      </c>
      <c r="D51" s="29" t="s">
        <v>42</v>
      </c>
      <c r="E51" s="28" t="s">
        <v>13</v>
      </c>
      <c r="F51" s="55">
        <v>0</v>
      </c>
      <c r="G51" s="55">
        <v>0</v>
      </c>
      <c r="H51" s="55">
        <v>0</v>
      </c>
    </row>
    <row r="52" spans="1:10" s="31" customFormat="1" ht="75.75" customHeight="1" x14ac:dyDescent="0.2">
      <c r="A52" s="30" t="s">
        <v>64</v>
      </c>
      <c r="B52" s="28" t="s">
        <v>39</v>
      </c>
      <c r="C52" s="28" t="s">
        <v>32</v>
      </c>
      <c r="D52" s="29" t="s">
        <v>42</v>
      </c>
      <c r="E52" s="28" t="s">
        <v>13</v>
      </c>
      <c r="F52" s="55">
        <v>100</v>
      </c>
      <c r="G52" s="55"/>
      <c r="H52" s="55"/>
    </row>
    <row r="53" spans="1:10" s="31" customFormat="1" ht="72" customHeight="1" x14ac:dyDescent="0.2">
      <c r="A53" s="30" t="s">
        <v>83</v>
      </c>
      <c r="B53" s="28" t="s">
        <v>39</v>
      </c>
      <c r="C53" s="28" t="s">
        <v>32</v>
      </c>
      <c r="D53" s="29" t="s">
        <v>42</v>
      </c>
      <c r="E53" s="28" t="s">
        <v>14</v>
      </c>
      <c r="F53" s="55">
        <v>36</v>
      </c>
      <c r="G53" s="55">
        <v>36</v>
      </c>
      <c r="H53" s="55">
        <v>36</v>
      </c>
    </row>
    <row r="54" spans="1:10" s="31" customFormat="1" ht="78.75" hidden="1" customHeight="1" x14ac:dyDescent="0.2">
      <c r="A54" s="30" t="s">
        <v>101</v>
      </c>
      <c r="B54" s="42" t="s">
        <v>39</v>
      </c>
      <c r="C54" s="42" t="s">
        <v>32</v>
      </c>
      <c r="D54" s="29" t="s">
        <v>102</v>
      </c>
      <c r="E54" s="28" t="s">
        <v>13</v>
      </c>
      <c r="F54" s="55">
        <v>0</v>
      </c>
      <c r="G54" s="55">
        <v>0</v>
      </c>
      <c r="H54" s="55">
        <v>0</v>
      </c>
    </row>
    <row r="55" spans="1:10" s="31" customFormat="1" ht="81.75" customHeight="1" x14ac:dyDescent="0.2">
      <c r="A55" s="30" t="s">
        <v>65</v>
      </c>
      <c r="B55" s="28" t="s">
        <v>39</v>
      </c>
      <c r="C55" s="28" t="s">
        <v>32</v>
      </c>
      <c r="D55" s="29" t="s">
        <v>43</v>
      </c>
      <c r="E55" s="28" t="s">
        <v>13</v>
      </c>
      <c r="F55" s="55">
        <v>1040</v>
      </c>
      <c r="G55" s="55">
        <v>50</v>
      </c>
      <c r="H55" s="55">
        <v>878.6</v>
      </c>
    </row>
    <row r="56" spans="1:10" s="31" customFormat="1" ht="72" customHeight="1" x14ac:dyDescent="0.2">
      <c r="A56" s="30" t="s">
        <v>66</v>
      </c>
      <c r="B56" s="28" t="s">
        <v>39</v>
      </c>
      <c r="C56" s="28" t="s">
        <v>32</v>
      </c>
      <c r="D56" s="29" t="s">
        <v>44</v>
      </c>
      <c r="E56" s="28" t="s">
        <v>13</v>
      </c>
      <c r="F56" s="55">
        <v>3200</v>
      </c>
      <c r="G56" s="55"/>
      <c r="H56" s="55">
        <f>3000-658.06</f>
        <v>2341.94</v>
      </c>
    </row>
    <row r="57" spans="1:10" s="31" customFormat="1" ht="22.5" customHeight="1" x14ac:dyDescent="0.2">
      <c r="A57" s="43" t="s">
        <v>75</v>
      </c>
      <c r="B57" s="44" t="s">
        <v>22</v>
      </c>
      <c r="C57" s="44"/>
      <c r="D57" s="25"/>
      <c r="E57" s="44"/>
      <c r="F57" s="54">
        <f>F58+F60</f>
        <v>70</v>
      </c>
      <c r="G57" s="54">
        <f>G58+G60</f>
        <v>0</v>
      </c>
      <c r="H57" s="54">
        <f>H58+H60</f>
        <v>0</v>
      </c>
    </row>
    <row r="58" spans="1:10" s="31" customFormat="1" ht="38.25" customHeight="1" x14ac:dyDescent="0.2">
      <c r="A58" s="30" t="s">
        <v>76</v>
      </c>
      <c r="B58" s="28" t="s">
        <v>22</v>
      </c>
      <c r="C58" s="28" t="s">
        <v>39</v>
      </c>
      <c r="D58" s="29"/>
      <c r="E58" s="28"/>
      <c r="F58" s="55">
        <f t="shared" ref="F58:H58" si="13">F59</f>
        <v>50</v>
      </c>
      <c r="G58" s="55">
        <f t="shared" si="13"/>
        <v>0</v>
      </c>
      <c r="H58" s="55">
        <f t="shared" si="13"/>
        <v>0</v>
      </c>
    </row>
    <row r="59" spans="1:10" s="31" customFormat="1" ht="111" customHeight="1" x14ac:dyDescent="0.2">
      <c r="A59" s="30" t="s">
        <v>90</v>
      </c>
      <c r="B59" s="28" t="s">
        <v>22</v>
      </c>
      <c r="C59" s="28" t="s">
        <v>39</v>
      </c>
      <c r="D59" s="29" t="s">
        <v>12</v>
      </c>
      <c r="E59" s="28" t="s">
        <v>13</v>
      </c>
      <c r="F59" s="55">
        <v>50</v>
      </c>
      <c r="G59" s="55">
        <v>0</v>
      </c>
      <c r="H59" s="55">
        <v>0</v>
      </c>
    </row>
    <row r="60" spans="1:10" s="47" customFormat="1" ht="18.75" customHeight="1" x14ac:dyDescent="0.2">
      <c r="A60" s="30" t="s">
        <v>98</v>
      </c>
      <c r="B60" s="26" t="s">
        <v>22</v>
      </c>
      <c r="C60" s="26" t="s">
        <v>22</v>
      </c>
      <c r="D60" s="38"/>
      <c r="E60" s="26"/>
      <c r="F60" s="55">
        <f t="shared" ref="F60:H60" si="14">F61</f>
        <v>20</v>
      </c>
      <c r="G60" s="55">
        <f t="shared" si="14"/>
        <v>0</v>
      </c>
      <c r="H60" s="55">
        <f t="shared" si="14"/>
        <v>0</v>
      </c>
      <c r="J60" s="5"/>
    </row>
    <row r="61" spans="1:10" s="31" customFormat="1" ht="115.5" customHeight="1" x14ac:dyDescent="0.2">
      <c r="A61" s="30" t="s">
        <v>99</v>
      </c>
      <c r="B61" s="26" t="s">
        <v>22</v>
      </c>
      <c r="C61" s="26" t="s">
        <v>22</v>
      </c>
      <c r="D61" s="29" t="s">
        <v>97</v>
      </c>
      <c r="E61" s="26" t="s">
        <v>13</v>
      </c>
      <c r="F61" s="55">
        <v>20</v>
      </c>
      <c r="G61" s="55">
        <v>0</v>
      </c>
      <c r="H61" s="55">
        <v>0</v>
      </c>
    </row>
    <row r="62" spans="1:10" s="31" customFormat="1" ht="17.25" customHeight="1" x14ac:dyDescent="0.2">
      <c r="A62" s="43" t="s">
        <v>46</v>
      </c>
      <c r="B62" s="44" t="s">
        <v>45</v>
      </c>
      <c r="C62" s="44"/>
      <c r="D62" s="25"/>
      <c r="E62" s="44"/>
      <c r="F62" s="54">
        <f t="shared" ref="F62:H62" si="15">F63</f>
        <v>6850</v>
      </c>
      <c r="G62" s="54">
        <f t="shared" si="15"/>
        <v>4600</v>
      </c>
      <c r="H62" s="54">
        <f t="shared" si="15"/>
        <v>6000</v>
      </c>
    </row>
    <row r="63" spans="1:10" s="31" customFormat="1" ht="17.25" customHeight="1" x14ac:dyDescent="0.2">
      <c r="A63" s="30" t="s">
        <v>67</v>
      </c>
      <c r="B63" s="28" t="s">
        <v>45</v>
      </c>
      <c r="C63" s="28" t="s">
        <v>6</v>
      </c>
      <c r="D63" s="29"/>
      <c r="E63" s="28"/>
      <c r="F63" s="55">
        <f t="shared" ref="F63:G63" si="16">F64+F65</f>
        <v>6850</v>
      </c>
      <c r="G63" s="55">
        <f t="shared" si="16"/>
        <v>4600</v>
      </c>
      <c r="H63" s="55">
        <f t="shared" ref="H63" si="17">H64+H65</f>
        <v>6000</v>
      </c>
    </row>
    <row r="64" spans="1:10" s="4" customFormat="1" ht="73.5" customHeight="1" x14ac:dyDescent="0.2">
      <c r="A64" s="30" t="s">
        <v>103</v>
      </c>
      <c r="B64" s="28" t="s">
        <v>45</v>
      </c>
      <c r="C64" s="28" t="s">
        <v>6</v>
      </c>
      <c r="D64" s="29" t="s">
        <v>104</v>
      </c>
      <c r="E64" s="28" t="s">
        <v>47</v>
      </c>
      <c r="F64" s="55">
        <v>6800</v>
      </c>
      <c r="G64" s="55">
        <v>4600</v>
      </c>
      <c r="H64" s="55">
        <v>6000</v>
      </c>
      <c r="I64" s="8"/>
    </row>
    <row r="65" spans="1:9" s="2" customFormat="1" ht="88.5" customHeight="1" x14ac:dyDescent="0.2">
      <c r="A65" s="30" t="s">
        <v>105</v>
      </c>
      <c r="B65" s="26" t="s">
        <v>45</v>
      </c>
      <c r="C65" s="26" t="s">
        <v>6</v>
      </c>
      <c r="D65" s="38" t="s">
        <v>106</v>
      </c>
      <c r="E65" s="26" t="s">
        <v>13</v>
      </c>
      <c r="F65" s="55">
        <v>50</v>
      </c>
      <c r="G65" s="55">
        <v>0</v>
      </c>
      <c r="H65" s="55">
        <v>0</v>
      </c>
    </row>
    <row r="66" spans="1:9" s="2" customFormat="1" ht="20.25" customHeight="1" x14ac:dyDescent="0.2">
      <c r="A66" s="43" t="s">
        <v>68</v>
      </c>
      <c r="B66" s="44" t="s">
        <v>35</v>
      </c>
      <c r="C66" s="44" t="s">
        <v>88</v>
      </c>
      <c r="D66" s="25"/>
      <c r="E66" s="44"/>
      <c r="F66" s="54">
        <f t="shared" ref="F66:H67" si="18">F67</f>
        <v>700</v>
      </c>
      <c r="G66" s="54">
        <f t="shared" si="18"/>
        <v>200</v>
      </c>
      <c r="H66" s="54">
        <f t="shared" si="18"/>
        <v>700</v>
      </c>
    </row>
    <row r="67" spans="1:9" s="2" customFormat="1" ht="20.25" customHeight="1" x14ac:dyDescent="0.2">
      <c r="A67" s="30" t="s">
        <v>48</v>
      </c>
      <c r="B67" s="28" t="s">
        <v>35</v>
      </c>
      <c r="C67" s="28" t="s">
        <v>6</v>
      </c>
      <c r="D67" s="29"/>
      <c r="E67" s="28"/>
      <c r="F67" s="55">
        <f t="shared" si="18"/>
        <v>700</v>
      </c>
      <c r="G67" s="55">
        <f t="shared" si="18"/>
        <v>200</v>
      </c>
      <c r="H67" s="55">
        <f t="shared" si="18"/>
        <v>700</v>
      </c>
    </row>
    <row r="68" spans="1:9" s="2" customFormat="1" ht="76.5" customHeight="1" x14ac:dyDescent="0.2">
      <c r="A68" s="30" t="s">
        <v>69</v>
      </c>
      <c r="B68" s="28" t="s">
        <v>35</v>
      </c>
      <c r="C68" s="28" t="s">
        <v>6</v>
      </c>
      <c r="D68" s="29" t="s">
        <v>49</v>
      </c>
      <c r="E68" s="28" t="s">
        <v>50</v>
      </c>
      <c r="F68" s="55">
        <v>700</v>
      </c>
      <c r="G68" s="55">
        <v>200</v>
      </c>
      <c r="H68" s="55">
        <v>700</v>
      </c>
    </row>
    <row r="69" spans="1:9" s="2" customFormat="1" ht="20.25" hidden="1" customHeight="1" x14ac:dyDescent="0.2">
      <c r="A69" s="43" t="s">
        <v>52</v>
      </c>
      <c r="B69" s="44" t="s">
        <v>51</v>
      </c>
      <c r="C69" s="44" t="s">
        <v>88</v>
      </c>
      <c r="D69" s="25"/>
      <c r="E69" s="44"/>
      <c r="F69" s="48">
        <f t="shared" ref="F69:H70" si="19">F70</f>
        <v>0</v>
      </c>
      <c r="G69" s="48">
        <f t="shared" si="19"/>
        <v>0</v>
      </c>
      <c r="H69" s="48">
        <f t="shared" si="19"/>
        <v>0</v>
      </c>
    </row>
    <row r="70" spans="1:9" s="2" customFormat="1" ht="20.25" hidden="1" customHeight="1" x14ac:dyDescent="0.2">
      <c r="A70" s="30" t="s">
        <v>70</v>
      </c>
      <c r="B70" s="28" t="s">
        <v>51</v>
      </c>
      <c r="C70" s="28" t="s">
        <v>6</v>
      </c>
      <c r="D70" s="29"/>
      <c r="E70" s="28"/>
      <c r="F70" s="49">
        <f t="shared" si="19"/>
        <v>0</v>
      </c>
      <c r="G70" s="49">
        <f t="shared" si="19"/>
        <v>0</v>
      </c>
      <c r="H70" s="49">
        <f t="shared" si="19"/>
        <v>0</v>
      </c>
    </row>
    <row r="71" spans="1:9" s="2" customFormat="1" ht="102" hidden="1" customHeight="1" x14ac:dyDescent="0.2">
      <c r="A71" s="30" t="s">
        <v>71</v>
      </c>
      <c r="B71" s="28" t="s">
        <v>51</v>
      </c>
      <c r="C71" s="28" t="s">
        <v>6</v>
      </c>
      <c r="D71" s="29" t="s">
        <v>53</v>
      </c>
      <c r="E71" s="28" t="s">
        <v>13</v>
      </c>
      <c r="F71" s="49">
        <v>0</v>
      </c>
      <c r="G71" s="49">
        <v>0</v>
      </c>
      <c r="H71" s="49">
        <v>0</v>
      </c>
    </row>
    <row r="72" spans="1:9" s="2" customFormat="1" ht="31.5" customHeight="1" x14ac:dyDescent="0.2">
      <c r="A72" s="43" t="s">
        <v>52</v>
      </c>
      <c r="B72" s="44" t="s">
        <v>51</v>
      </c>
      <c r="C72" s="44" t="s">
        <v>88</v>
      </c>
      <c r="D72" s="25"/>
      <c r="E72" s="44"/>
      <c r="F72" s="48">
        <f>F73</f>
        <v>100</v>
      </c>
      <c r="G72" s="48">
        <v>0</v>
      </c>
      <c r="H72" s="48">
        <v>0</v>
      </c>
    </row>
    <row r="73" spans="1:9" s="2" customFormat="1" ht="29.25" customHeight="1" x14ac:dyDescent="0.2">
      <c r="A73" s="30" t="s">
        <v>70</v>
      </c>
      <c r="B73" s="28" t="s">
        <v>51</v>
      </c>
      <c r="C73" s="28" t="s">
        <v>6</v>
      </c>
      <c r="D73" s="29"/>
      <c r="E73" s="28"/>
      <c r="F73" s="49">
        <f>F74</f>
        <v>100</v>
      </c>
      <c r="G73" s="49">
        <v>0</v>
      </c>
      <c r="H73" s="49">
        <v>0</v>
      </c>
    </row>
    <row r="74" spans="1:9" s="2" customFormat="1" ht="81.75" customHeight="1" x14ac:dyDescent="0.2">
      <c r="A74" s="30" t="s">
        <v>71</v>
      </c>
      <c r="B74" s="28" t="s">
        <v>51</v>
      </c>
      <c r="C74" s="28" t="s">
        <v>6</v>
      </c>
      <c r="D74" s="29" t="s">
        <v>53</v>
      </c>
      <c r="E74" s="28" t="s">
        <v>13</v>
      </c>
      <c r="F74" s="49">
        <v>100</v>
      </c>
      <c r="G74" s="49">
        <v>0</v>
      </c>
      <c r="H74" s="49">
        <v>0</v>
      </c>
    </row>
    <row r="75" spans="1:9" s="2" customFormat="1" x14ac:dyDescent="0.2">
      <c r="A75" s="37"/>
      <c r="F75" s="16"/>
      <c r="G75" s="15"/>
      <c r="H75" s="15"/>
    </row>
    <row r="76" spans="1:9" s="2" customFormat="1" ht="16.5" x14ac:dyDescent="0.25">
      <c r="A76" s="57" t="s">
        <v>119</v>
      </c>
      <c r="B76" s="58"/>
      <c r="C76" s="61" t="s">
        <v>120</v>
      </c>
      <c r="D76" s="61"/>
      <c r="E76" s="61"/>
      <c r="F76" s="61"/>
      <c r="G76" s="61"/>
      <c r="H76" s="61"/>
    </row>
    <row r="77" spans="1:9" s="2" customFormat="1" x14ac:dyDescent="0.2">
      <c r="A77" s="45"/>
      <c r="B77" s="46"/>
      <c r="C77" s="1"/>
      <c r="D77" s="1"/>
      <c r="E77" s="1"/>
      <c r="F77" s="11"/>
      <c r="G77" s="11"/>
      <c r="H77" s="11"/>
      <c r="I77" s="1"/>
    </row>
    <row r="78" spans="1:9" s="2" customFormat="1" x14ac:dyDescent="0.2">
      <c r="A78" s="45"/>
      <c r="B78" s="46"/>
      <c r="C78" s="1"/>
      <c r="D78" s="1"/>
      <c r="E78" s="1"/>
      <c r="F78" s="11"/>
      <c r="G78" s="11"/>
      <c r="H78" s="11"/>
      <c r="I78" s="1"/>
    </row>
    <row r="79" spans="1:9" s="2" customFormat="1" x14ac:dyDescent="0.2">
      <c r="A79" s="37"/>
      <c r="F79" s="16"/>
      <c r="G79" s="15"/>
      <c r="H79" s="15"/>
    </row>
    <row r="80" spans="1:9" s="2" customFormat="1" x14ac:dyDescent="0.2">
      <c r="A80" s="37"/>
      <c r="F80" s="16"/>
      <c r="G80" s="15"/>
      <c r="H80" s="15"/>
    </row>
    <row r="81" spans="1:8" s="2" customFormat="1" x14ac:dyDescent="0.2">
      <c r="A81" s="37"/>
      <c r="F81" s="16"/>
      <c r="G81" s="15"/>
      <c r="H81" s="15"/>
    </row>
    <row r="82" spans="1:8" s="2" customFormat="1" x14ac:dyDescent="0.2">
      <c r="A82" s="37"/>
      <c r="F82" s="16"/>
      <c r="G82" s="15"/>
      <c r="H82" s="15"/>
    </row>
    <row r="83" spans="1:8" s="2" customFormat="1" x14ac:dyDescent="0.2">
      <c r="A83" s="37"/>
      <c r="F83" s="16"/>
      <c r="G83" s="15"/>
      <c r="H83" s="15"/>
    </row>
    <row r="84" spans="1:8" s="2" customFormat="1" x14ac:dyDescent="0.2">
      <c r="A84" s="37"/>
      <c r="F84" s="16"/>
      <c r="G84" s="15"/>
      <c r="H84" s="15"/>
    </row>
    <row r="85" spans="1:8" s="2" customFormat="1" x14ac:dyDescent="0.2">
      <c r="A85" s="37"/>
      <c r="F85" s="16"/>
      <c r="G85" s="15"/>
      <c r="H85" s="15"/>
    </row>
    <row r="86" spans="1:8" s="2" customFormat="1" x14ac:dyDescent="0.2">
      <c r="A86" s="37"/>
      <c r="F86" s="16"/>
      <c r="G86" s="15"/>
      <c r="H86" s="15"/>
    </row>
    <row r="87" spans="1:8" s="2" customFormat="1" x14ac:dyDescent="0.2">
      <c r="A87" s="37"/>
      <c r="F87" s="16"/>
      <c r="G87" s="15"/>
      <c r="H87" s="15"/>
    </row>
    <row r="88" spans="1:8" s="2" customFormat="1" x14ac:dyDescent="0.2">
      <c r="A88" s="37"/>
      <c r="F88" s="16"/>
      <c r="G88" s="15"/>
      <c r="H88" s="15"/>
    </row>
  </sheetData>
  <autoFilter ref="A10:L71"/>
  <mergeCells count="3">
    <mergeCell ref="A6:F6"/>
    <mergeCell ref="A7:H7"/>
    <mergeCell ref="C76:H76"/>
  </mergeCells>
  <pageMargins left="0.70866141732283472" right="0" top="0" bottom="0" header="0.31496062992125984" footer="0.31496062992125984"/>
  <pageSetup paperSize="9" scale="6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>Красюковка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</cp:lastModifiedBy>
  <cp:lastPrinted>2022-12-26T11:51:23Z</cp:lastPrinted>
  <dcterms:created xsi:type="dcterms:W3CDTF">2015-12-28T13:27:06Z</dcterms:created>
  <dcterms:modified xsi:type="dcterms:W3CDTF">2022-12-27T08:24:26Z</dcterms:modified>
</cp:coreProperties>
</file>